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osa_000\Desktop\CONTESTACION ALE\"/>
    </mc:Choice>
  </mc:AlternateContent>
  <xr:revisionPtr revIDLastSave="0" documentId="8_{9F7C92D2-83AA-49E0-8392-47968BB78F2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dministrativos" sheetId="1" r:id="rId1"/>
    <sheet name="Fortalecimiento" sheetId="2" r:id="rId2"/>
    <sheet name="Hoja1" sheetId="3" r:id="rId3"/>
  </sheets>
  <definedNames>
    <definedName name="_xlnm._FilterDatabase" localSheetId="1" hidden="1">Fortalecimiento!$A$32:$V$82</definedName>
    <definedName name="_xlnm.Print_Area" localSheetId="1">Fortalecimiento!$A$28:$T$88</definedName>
    <definedName name="_xlnm.Print_Area" localSheetId="2">Hoja1!$A$1:$H$190</definedName>
  </definedNames>
  <calcPr calcId="191029"/>
</workbook>
</file>

<file path=xl/calcChain.xml><?xml version="1.0" encoding="utf-8"?>
<calcChain xmlns="http://schemas.openxmlformats.org/spreadsheetml/2006/main">
  <c r="O170" i="1" l="1"/>
  <c r="C173" i="3"/>
  <c r="C169" i="3"/>
  <c r="C158" i="3"/>
  <c r="C286" i="3"/>
  <c r="C278" i="3"/>
  <c r="C262" i="3"/>
  <c r="C223" i="3"/>
  <c r="C220" i="3"/>
  <c r="C214" i="3"/>
  <c r="C98" i="3"/>
  <c r="C201" i="3"/>
  <c r="C190" i="3"/>
  <c r="O243" i="1"/>
  <c r="T243" i="1" s="1"/>
  <c r="J244" i="1"/>
  <c r="K244" i="1"/>
  <c r="L244" i="1"/>
  <c r="M244" i="1"/>
  <c r="N244" i="1"/>
  <c r="P244" i="1"/>
  <c r="Q244" i="1"/>
  <c r="R244" i="1"/>
  <c r="S244" i="1"/>
  <c r="I244" i="1"/>
  <c r="J223" i="1"/>
  <c r="K223" i="1"/>
  <c r="L223" i="1"/>
  <c r="M223" i="1"/>
  <c r="N223" i="1"/>
  <c r="P223" i="1"/>
  <c r="Q223" i="1"/>
  <c r="R223" i="1"/>
  <c r="S223" i="1"/>
  <c r="I223" i="1"/>
  <c r="O222" i="1"/>
  <c r="T222" i="1"/>
  <c r="C175" i="3" l="1"/>
  <c r="C291" i="3"/>
  <c r="C225" i="3"/>
  <c r="C122" i="3"/>
  <c r="C94" i="3"/>
  <c r="C85" i="3"/>
  <c r="C100" i="3" l="1"/>
  <c r="O69" i="2"/>
  <c r="T69" i="2" s="1"/>
  <c r="O71" i="2"/>
  <c r="T71" i="2" s="1"/>
  <c r="O70" i="2"/>
  <c r="T70" i="2" s="1"/>
  <c r="K195" i="1" l="1"/>
  <c r="L195" i="1"/>
  <c r="M195" i="1"/>
  <c r="N195" i="1"/>
  <c r="P195" i="1"/>
  <c r="Q195" i="1"/>
  <c r="R195" i="1"/>
  <c r="S195" i="1"/>
  <c r="J195" i="1"/>
  <c r="I195" i="1"/>
  <c r="O194" i="1"/>
  <c r="T194" i="1" s="1"/>
  <c r="O242" i="1"/>
  <c r="T242" i="1" s="1"/>
  <c r="O241" i="1"/>
  <c r="O221" i="1"/>
  <c r="T221" i="1" s="1"/>
  <c r="O220" i="1"/>
  <c r="T220" i="1" s="1"/>
  <c r="O219" i="1"/>
  <c r="T219" i="1" s="1"/>
  <c r="O218" i="1"/>
  <c r="T218" i="1" s="1"/>
  <c r="O217" i="1"/>
  <c r="T217" i="1" s="1"/>
  <c r="O216" i="1"/>
  <c r="T216" i="1" s="1"/>
  <c r="O215" i="1"/>
  <c r="T215" i="1" s="1"/>
  <c r="O214" i="1"/>
  <c r="T214" i="1" l="1"/>
  <c r="T223" i="1" s="1"/>
  <c r="O223" i="1"/>
  <c r="T241" i="1"/>
  <c r="T244" i="1" s="1"/>
  <c r="T248" i="1" s="1"/>
  <c r="O244" i="1"/>
  <c r="O193" i="1"/>
  <c r="T193" i="1" s="1"/>
  <c r="O192" i="1" l="1"/>
  <c r="T192" i="1" s="1"/>
  <c r="O191" i="1" l="1"/>
  <c r="T191" i="1" s="1"/>
  <c r="P137" i="1" l="1"/>
  <c r="N137" i="1"/>
  <c r="M137" i="1"/>
  <c r="L137" i="1"/>
  <c r="K137" i="1"/>
  <c r="J137" i="1"/>
  <c r="I137" i="1"/>
  <c r="O190" i="1" l="1"/>
  <c r="O21" i="1"/>
  <c r="T21" i="1" s="1"/>
  <c r="O188" i="1"/>
  <c r="T188" i="1" s="1"/>
  <c r="O187" i="1"/>
  <c r="T187" i="1" s="1"/>
  <c r="O68" i="2"/>
  <c r="T68" i="2" s="1"/>
  <c r="O67" i="2"/>
  <c r="T67" i="2" s="1"/>
  <c r="T190" i="1" l="1"/>
  <c r="O43" i="2"/>
  <c r="P80" i="2" l="1"/>
  <c r="J80" i="2"/>
  <c r="I80" i="2"/>
  <c r="I103" i="1"/>
  <c r="J103" i="1"/>
  <c r="M103" i="1"/>
  <c r="P103" i="1"/>
  <c r="P55" i="1"/>
  <c r="I55" i="1"/>
  <c r="I46" i="1"/>
  <c r="P46" i="1"/>
  <c r="Q31" i="1"/>
  <c r="P31" i="1"/>
  <c r="J31" i="1"/>
  <c r="I31" i="1"/>
  <c r="K80" i="2"/>
  <c r="L80" i="2"/>
  <c r="M80" i="2"/>
  <c r="N80" i="2"/>
  <c r="Q80" i="2"/>
  <c r="R80" i="2"/>
  <c r="S80" i="2"/>
  <c r="J16" i="2"/>
  <c r="K16" i="2"/>
  <c r="L16" i="2"/>
  <c r="M16" i="2"/>
  <c r="N16" i="2"/>
  <c r="P16" i="2"/>
  <c r="Q16" i="2"/>
  <c r="R16" i="2"/>
  <c r="S16" i="2"/>
  <c r="I16" i="2"/>
  <c r="I105" i="1" l="1"/>
  <c r="P105" i="1"/>
  <c r="O184" i="1"/>
  <c r="O185" i="1"/>
  <c r="T185" i="1" s="1"/>
  <c r="O186" i="1"/>
  <c r="T186" i="1" s="1"/>
  <c r="T184" i="1" l="1"/>
  <c r="O66" i="2"/>
  <c r="T66" i="2" s="1"/>
  <c r="O93" i="1" l="1"/>
  <c r="T93" i="1" s="1"/>
  <c r="O92" i="1"/>
  <c r="O91" i="1"/>
  <c r="O90" i="1"/>
  <c r="O89" i="1"/>
  <c r="T89" i="1" s="1"/>
  <c r="O88" i="1"/>
  <c r="T88" i="1" s="1"/>
  <c r="S103" i="1"/>
  <c r="R103" i="1"/>
  <c r="Q103" i="1"/>
  <c r="K103" i="1"/>
  <c r="L103" i="1"/>
  <c r="N103" i="1"/>
  <c r="J55" i="1"/>
  <c r="K55" i="1"/>
  <c r="L55" i="1"/>
  <c r="M55" i="1"/>
  <c r="N55" i="1"/>
  <c r="Q55" i="1"/>
  <c r="R55" i="1"/>
  <c r="S55" i="1"/>
  <c r="P196" i="1" l="1"/>
  <c r="O54" i="2" l="1"/>
  <c r="K31" i="1" l="1"/>
  <c r="L31" i="1"/>
  <c r="M31" i="1"/>
  <c r="N31" i="1"/>
  <c r="R31" i="1"/>
  <c r="S31" i="1"/>
  <c r="O183" i="1" l="1"/>
  <c r="T183" i="1" s="1"/>
  <c r="O182" i="1" l="1"/>
  <c r="T182" i="1" s="1"/>
  <c r="O181" i="1"/>
  <c r="T181" i="1" s="1"/>
  <c r="O98" i="1" l="1"/>
  <c r="T98" i="1" s="1"/>
  <c r="O161" i="1"/>
  <c r="T161" i="1" s="1"/>
  <c r="O65" i="2" l="1"/>
  <c r="T65" i="2" s="1"/>
  <c r="O180" i="1"/>
  <c r="T180" i="1" s="1"/>
  <c r="O64" i="2"/>
  <c r="T64" i="2" s="1"/>
  <c r="O179" i="1"/>
  <c r="T179" i="1" s="1"/>
  <c r="O178" i="1"/>
  <c r="T178" i="1" s="1"/>
  <c r="O177" i="1"/>
  <c r="O11" i="2"/>
  <c r="T11" i="2" s="1"/>
  <c r="O176" i="1"/>
  <c r="O175" i="1"/>
  <c r="T175" i="1" s="1"/>
  <c r="T177" i="1" l="1"/>
  <c r="T176" i="1"/>
  <c r="O62" i="2"/>
  <c r="T62" i="2" s="1"/>
  <c r="O61" i="2"/>
  <c r="T61" i="2" s="1"/>
  <c r="O60" i="2"/>
  <c r="T60" i="2" s="1"/>
  <c r="O63" i="2"/>
  <c r="T63" i="2" s="1"/>
  <c r="O174" i="1" l="1"/>
  <c r="T174" i="1" l="1"/>
  <c r="O173" i="1"/>
  <c r="T173" i="1" s="1"/>
  <c r="O172" i="1" l="1"/>
  <c r="T172" i="1" s="1"/>
  <c r="O20" i="1"/>
  <c r="T20" i="1" s="1"/>
  <c r="O7" i="1" l="1"/>
  <c r="T7" i="1" s="1"/>
  <c r="O171" i="1"/>
  <c r="T171" i="1" s="1"/>
  <c r="S46" i="1"/>
  <c r="R46" i="1"/>
  <c r="R105" i="1" s="1"/>
  <c r="Q46" i="1"/>
  <c r="Q105" i="1" s="1"/>
  <c r="J46" i="1"/>
  <c r="J105" i="1" s="1"/>
  <c r="K46" i="1"/>
  <c r="K105" i="1" s="1"/>
  <c r="L46" i="1"/>
  <c r="L105" i="1" s="1"/>
  <c r="M46" i="1"/>
  <c r="M105" i="1" s="1"/>
  <c r="N46" i="1"/>
  <c r="N105" i="1" s="1"/>
  <c r="O45" i="1"/>
  <c r="T45" i="1" s="1"/>
  <c r="O22" i="1"/>
  <c r="T22" i="1" s="1"/>
  <c r="O30" i="1"/>
  <c r="T30" i="1" s="1"/>
  <c r="Q137" i="1" l="1"/>
  <c r="R137" i="1"/>
  <c r="S137" i="1"/>
  <c r="O135" i="1"/>
  <c r="I196" i="1"/>
  <c r="O136" i="1"/>
  <c r="T136" i="1" s="1"/>
  <c r="O10" i="2" l="1"/>
  <c r="T10" i="2" s="1"/>
  <c r="O133" i="1"/>
  <c r="T133" i="1" s="1"/>
  <c r="O134" i="1"/>
  <c r="T135" i="1"/>
  <c r="T134" i="1"/>
  <c r="O58" i="1" l="1"/>
  <c r="O27" i="1"/>
  <c r="T27" i="1" s="1"/>
  <c r="T58" i="1" l="1"/>
  <c r="O169" i="1"/>
  <c r="T169" i="1" s="1"/>
  <c r="T170" i="1" l="1"/>
  <c r="O58" i="2"/>
  <c r="T58" i="2" s="1"/>
  <c r="O59" i="2"/>
  <c r="T59" i="2" s="1"/>
  <c r="O57" i="2"/>
  <c r="T57" i="2" s="1"/>
  <c r="O167" i="1" l="1"/>
  <c r="O56" i="2"/>
  <c r="T56" i="2" s="1"/>
  <c r="O168" i="1"/>
  <c r="T168" i="1" s="1"/>
  <c r="O53" i="1" l="1"/>
  <c r="T53" i="1" s="1"/>
  <c r="O166" i="1"/>
  <c r="O165" i="1"/>
  <c r="T166" i="1" l="1"/>
  <c r="T165" i="1"/>
  <c r="T167" i="1"/>
  <c r="O42" i="1"/>
  <c r="T42" i="1" s="1"/>
  <c r="O164" i="1"/>
  <c r="T164" i="1" s="1"/>
  <c r="O55" i="2" l="1"/>
  <c r="T55" i="2" s="1"/>
  <c r="O69" i="1" l="1"/>
  <c r="T69" i="1" s="1"/>
  <c r="O29" i="1"/>
  <c r="T29" i="1" s="1"/>
  <c r="O163" i="1" l="1"/>
  <c r="T163" i="1" s="1"/>
  <c r="T54" i="2" l="1"/>
  <c r="O53" i="2"/>
  <c r="T53" i="2" s="1"/>
  <c r="O18" i="1"/>
  <c r="T18" i="1" s="1"/>
  <c r="O52" i="2" l="1"/>
  <c r="T52" i="2" s="1"/>
  <c r="O51" i="2"/>
  <c r="T51" i="2" s="1"/>
  <c r="O76" i="1"/>
  <c r="T76" i="1" s="1"/>
  <c r="O50" i="2" l="1"/>
  <c r="T50" i="2" s="1"/>
  <c r="O49" i="2"/>
  <c r="T49" i="2" s="1"/>
  <c r="O125" i="1" l="1"/>
  <c r="T125" i="1" s="1"/>
  <c r="O132" i="1" l="1"/>
  <c r="T132" i="1" s="1"/>
  <c r="O48" i="2" l="1"/>
  <c r="T48" i="2" s="1"/>
  <c r="O162" i="1" l="1"/>
  <c r="T162" i="1" l="1"/>
  <c r="O47" i="2" l="1"/>
  <c r="T47" i="2" s="1"/>
  <c r="O6" i="2"/>
  <c r="O6" i="1" l="1"/>
  <c r="O60" i="1"/>
  <c r="O61" i="1"/>
  <c r="O62" i="1"/>
  <c r="O63" i="1"/>
  <c r="O64" i="1"/>
  <c r="O65" i="1"/>
  <c r="O66" i="1"/>
  <c r="O67" i="1"/>
  <c r="T67" i="1" s="1"/>
  <c r="O72" i="1"/>
  <c r="O73" i="1"/>
  <c r="O74" i="1"/>
  <c r="O75" i="1"/>
  <c r="O77" i="1"/>
  <c r="O78" i="1"/>
  <c r="O79" i="1"/>
  <c r="O80" i="1"/>
  <c r="O82" i="1"/>
  <c r="O83" i="1"/>
  <c r="O84" i="1"/>
  <c r="O85" i="1"/>
  <c r="O54" i="1"/>
  <c r="O86" i="1"/>
  <c r="O94" i="1"/>
  <c r="O95" i="1"/>
  <c r="O96" i="1"/>
  <c r="O97" i="1"/>
  <c r="O99" i="1"/>
  <c r="O100" i="1"/>
  <c r="O101" i="1"/>
  <c r="O102" i="1"/>
  <c r="O46" i="2" l="1"/>
  <c r="T46" i="2" s="1"/>
  <c r="O68" i="1" l="1"/>
  <c r="O70" i="1"/>
  <c r="O71" i="1"/>
  <c r="O81" i="1"/>
  <c r="O59" i="1"/>
  <c r="T59" i="1" l="1"/>
  <c r="O87" i="1"/>
  <c r="T87" i="1" s="1"/>
  <c r="O103" i="1" l="1"/>
  <c r="O160" i="1"/>
  <c r="T160" i="1" l="1"/>
  <c r="O45" i="2"/>
  <c r="T45" i="2" s="1"/>
  <c r="O44" i="2"/>
  <c r="T44" i="2" s="1"/>
  <c r="T43" i="2" l="1"/>
  <c r="O72" i="2"/>
  <c r="T72" i="2" s="1"/>
  <c r="O79" i="2" l="1"/>
  <c r="T79" i="2" s="1"/>
  <c r="O74" i="2"/>
  <c r="T74" i="2" s="1"/>
  <c r="O42" i="2" l="1"/>
  <c r="T42" i="2" s="1"/>
  <c r="O41" i="2" l="1"/>
  <c r="T41" i="2" s="1"/>
  <c r="O40" i="2"/>
  <c r="T40" i="2" s="1"/>
  <c r="O39" i="2" l="1"/>
  <c r="T39" i="2" s="1"/>
  <c r="T74" i="1" l="1"/>
  <c r="O38" i="2" l="1"/>
  <c r="T38" i="2" s="1"/>
  <c r="O126" i="1" l="1"/>
  <c r="O37" i="2" l="1"/>
  <c r="T37" i="2" s="1"/>
  <c r="O73" i="2"/>
  <c r="T73" i="2" l="1"/>
  <c r="O78" i="2"/>
  <c r="T78" i="2" s="1"/>
  <c r="O50" i="1" l="1"/>
  <c r="O51" i="1"/>
  <c r="O52" i="1"/>
  <c r="T52" i="1" s="1"/>
  <c r="O49" i="1"/>
  <c r="O35" i="1"/>
  <c r="O36" i="1"/>
  <c r="O38" i="1"/>
  <c r="O39" i="1"/>
  <c r="O40" i="1"/>
  <c r="O41" i="1"/>
  <c r="O43" i="1"/>
  <c r="O44" i="1"/>
  <c r="O34" i="1"/>
  <c r="O8" i="1"/>
  <c r="O9" i="1"/>
  <c r="O10" i="1"/>
  <c r="O11" i="1"/>
  <c r="O12" i="1"/>
  <c r="O13" i="1"/>
  <c r="O14" i="1"/>
  <c r="O15" i="1"/>
  <c r="O16" i="1"/>
  <c r="O17" i="1"/>
  <c r="O19" i="1"/>
  <c r="T19" i="1" s="1"/>
  <c r="O189" i="1"/>
  <c r="O23" i="1"/>
  <c r="O24" i="1"/>
  <c r="O25" i="1"/>
  <c r="O26" i="1"/>
  <c r="O28" i="1"/>
  <c r="O55" i="1" l="1"/>
  <c r="O46" i="1"/>
  <c r="O31" i="1"/>
  <c r="O159" i="1"/>
  <c r="T159" i="1" s="1"/>
  <c r="O105" i="1" l="1"/>
  <c r="O36" i="2"/>
  <c r="T36" i="2" l="1"/>
  <c r="O35" i="2"/>
  <c r="T35" i="2" s="1"/>
  <c r="O158" i="1"/>
  <c r="T158" i="1" l="1"/>
  <c r="T99" i="1"/>
  <c r="T91" i="1"/>
  <c r="T86" i="1"/>
  <c r="T90" i="1"/>
  <c r="T77" i="1"/>
  <c r="T102" i="1" l="1"/>
  <c r="T95" i="1"/>
  <c r="T101" i="1"/>
  <c r="T94" i="1"/>
  <c r="O15" i="2"/>
  <c r="T15" i="2" s="1"/>
  <c r="T82" i="1" l="1"/>
  <c r="T6" i="2" l="1"/>
  <c r="O77" i="2"/>
  <c r="T77" i="2" s="1"/>
  <c r="O76" i="2"/>
  <c r="O75" i="2"/>
  <c r="T75" i="2" s="1"/>
  <c r="T76" i="2" l="1"/>
  <c r="O157" i="1"/>
  <c r="T157" i="1" s="1"/>
  <c r="O33" i="2" l="1"/>
  <c r="O34" i="2"/>
  <c r="T34" i="2" s="1"/>
  <c r="O80" i="2" l="1"/>
  <c r="T33" i="2"/>
  <c r="T80" i="2" s="1"/>
  <c r="I197" i="1" l="1"/>
  <c r="P197" i="1"/>
  <c r="O9" i="2" l="1"/>
  <c r="T9" i="2" s="1"/>
  <c r="T40" i="1" l="1"/>
  <c r="T25" i="1" l="1"/>
  <c r="T85" i="1"/>
  <c r="T84" i="1"/>
  <c r="T54" i="1" l="1"/>
  <c r="T79" i="1"/>
  <c r="T63" i="1" l="1"/>
  <c r="T62" i="1"/>
  <c r="T60" i="1"/>
  <c r="T50" i="1"/>
  <c r="T28" i="1"/>
  <c r="O156" i="1" l="1"/>
  <c r="O195" i="1" s="1"/>
  <c r="O120" i="1"/>
  <c r="O121" i="1"/>
  <c r="T121" i="1" s="1"/>
  <c r="O122" i="1"/>
  <c r="T122" i="1" s="1"/>
  <c r="O123" i="1"/>
  <c r="T123" i="1" s="1"/>
  <c r="O124" i="1"/>
  <c r="T124" i="1" s="1"/>
  <c r="T126" i="1"/>
  <c r="O127" i="1"/>
  <c r="T127" i="1" s="1"/>
  <c r="O128" i="1"/>
  <c r="T128" i="1" s="1"/>
  <c r="O129" i="1"/>
  <c r="T129" i="1" s="1"/>
  <c r="O130" i="1"/>
  <c r="T130" i="1" s="1"/>
  <c r="O131" i="1"/>
  <c r="T131" i="1" s="1"/>
  <c r="T61" i="1"/>
  <c r="T64" i="1"/>
  <c r="T65" i="1"/>
  <c r="T66" i="1"/>
  <c r="T68" i="1"/>
  <c r="T70" i="1"/>
  <c r="T71" i="1"/>
  <c r="T72" i="1"/>
  <c r="T73" i="1"/>
  <c r="T75" i="1"/>
  <c r="T78" i="1"/>
  <c r="T81" i="1"/>
  <c r="T83" i="1"/>
  <c r="T92" i="1"/>
  <c r="T96" i="1"/>
  <c r="T97" i="1"/>
  <c r="T100" i="1"/>
  <c r="T51" i="1"/>
  <c r="T35" i="1"/>
  <c r="T36" i="1"/>
  <c r="T38" i="1"/>
  <c r="T39" i="1"/>
  <c r="T41" i="1"/>
  <c r="T43" i="1"/>
  <c r="T44" i="1"/>
  <c r="T8" i="1"/>
  <c r="T9" i="1"/>
  <c r="T10" i="1"/>
  <c r="T11" i="1"/>
  <c r="T12" i="1"/>
  <c r="T13" i="1"/>
  <c r="T14" i="1"/>
  <c r="T15" i="1"/>
  <c r="T16" i="1"/>
  <c r="T17" i="1"/>
  <c r="T189" i="1"/>
  <c r="T23" i="1"/>
  <c r="T24" i="1"/>
  <c r="T26" i="1"/>
  <c r="O137" i="1" l="1"/>
  <c r="T156" i="1"/>
  <c r="T195" i="1" s="1"/>
  <c r="T120" i="1"/>
  <c r="T137" i="1" s="1"/>
  <c r="T6" i="1"/>
  <c r="T31" i="1" s="1"/>
  <c r="T80" i="1"/>
  <c r="T103" i="1" s="1"/>
  <c r="S105" i="1"/>
  <c r="T49" i="1"/>
  <c r="T55" i="1" s="1"/>
  <c r="T34" i="1"/>
  <c r="T46" i="1" s="1"/>
  <c r="O14" i="2"/>
  <c r="T14" i="2" s="1"/>
  <c r="O13" i="2"/>
  <c r="T13" i="2" s="1"/>
  <c r="O12" i="2"/>
  <c r="O8" i="2"/>
  <c r="O7" i="2"/>
  <c r="O16" i="2" l="1"/>
  <c r="O196" i="1"/>
  <c r="O197" i="1" s="1"/>
  <c r="T105" i="1"/>
  <c r="T12" i="2"/>
  <c r="T8" i="2"/>
  <c r="T7" i="2"/>
  <c r="T16" i="2" l="1"/>
  <c r="T81" i="2" s="1"/>
</calcChain>
</file>

<file path=xl/sharedStrings.xml><?xml version="1.0" encoding="utf-8"?>
<sst xmlns="http://schemas.openxmlformats.org/spreadsheetml/2006/main" count="1647" uniqueCount="512">
  <si>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</si>
  <si>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</si>
  <si>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</si>
  <si>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</si>
  <si>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</si>
  <si>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</si>
  <si>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</si>
  <si>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</si>
  <si>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</si>
  <si>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</si>
  <si>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</si>
  <si>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</si>
  <si>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</si>
  <si>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</si>
  <si>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</si>
  <si>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</si>
  <si>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</si>
  <si>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</si>
  <si>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</si>
  <si>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</si>
  <si>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</si>
  <si>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</si>
  <si>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</si>
  <si>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</si>
  <si>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</si>
  <si>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</si>
  <si>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</si>
  <si>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</si>
  <si>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</si>
  <si>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</si>
  <si>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</si>
  <si>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</si>
  <si>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</si>
  <si>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</si>
  <si>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</si>
  <si>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</si>
  <si>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</si>
  <si>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</si>
  <si>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</si>
  <si>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</si>
  <si>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</si>
  <si>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</si>
  <si>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</si>
  <si>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</si>
  <si>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</si>
  <si>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</si>
  <si>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</si>
  <si>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</si>
  <si>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</si>
  <si>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</si>
  <si>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</si>
  <si>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</si>
  <si>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</si>
  <si>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</si>
  <si>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</si>
  <si>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</si>
  <si>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</si>
  <si>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</si>
  <si>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</si>
  <si>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</si>
  <si>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</si>
  <si>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</si>
  <si>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</si>
  <si>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</si>
  <si>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</si>
  <si>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</si>
  <si>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</si>
  <si>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</si>
  <si>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</si>
  <si>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</si>
  <si>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</si>
  <si>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</si>
  <si>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</si>
  <si>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</si>
  <si>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</si>
  <si>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</si>
  <si>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</si>
  <si>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</si>
  <si>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</si>
  <si>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</si>
  <si>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</si>
  <si>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</si>
  <si>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</si>
  <si>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</si>
  <si>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</si>
  <si>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</si>
  <si>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</si>
  <si>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</si>
  <si>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</si>
  <si>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</si>
  <si>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</si>
  <si>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</si>
  <si>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</si>
  <si>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</si>
  <si>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</si>
  <si>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</si>
  <si>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</si>
  <si>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</si>
  <si>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</si>
  <si>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</si>
  <si>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</si>
  <si>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</si>
  <si>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</si>
  <si>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</si>
  <si>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</si>
  <si>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</si>
  <si>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</si>
  <si>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</si>
  <si>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</si>
  <si>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</si>
  <si>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</si>
  <si>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</si>
  <si>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</si>
  <si>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</si>
  <si>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</si>
  <si>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</si>
  <si>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</si>
  <si>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</si>
  <si>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</si>
  <si>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</si>
  <si>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</si>
  <si>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</si>
  <si>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</si>
  <si>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</si>
  <si>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</si>
  <si>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</si>
  <si>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</si>
  <si>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</si>
  <si>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</si>
  <si>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</si>
  <si>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</si>
  <si>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</si>
  <si>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</si>
  <si>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</si>
  <si>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</si>
  <si>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</si>
  <si>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</si>
  <si>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</si>
  <si>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</si>
  <si>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</si>
  <si>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</si>
  <si>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</si>
  <si>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</si>
  <si>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</si>
  <si>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</si>
  <si>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</si>
  <si>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</si>
  <si>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</si>
  <si>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</si>
  <si>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</si>
  <si>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</si>
  <si>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</si>
  <si>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</si>
  <si>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</si>
  <si>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</si>
  <si>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</si>
  <si>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</si>
  <si>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</si>
  <si>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</si>
  <si>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</si>
  <si>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</si>
  <si>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</si>
  <si>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</si>
  <si>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</si>
  <si>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</si>
  <si>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</si>
  <si>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</si>
  <si>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</si>
  <si>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</si>
  <si>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</si>
  <si>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</si>
  <si>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</si>
  <si>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</si>
  <si>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</si>
  <si>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</si>
  <si>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</si>
  <si>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</si>
  <si>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</si>
  <si>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</si>
  <si>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</si>
  <si>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</si>
  <si>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</si>
  <si>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</si>
  <si>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</si>
  <si>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</si>
  <si>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</si>
  <si>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</si>
  <si>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</si>
  <si>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</si>
  <si>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</si>
  <si>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</si>
  <si>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</si>
  <si>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</si>
  <si>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</si>
  <si>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</si>
  <si>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</si>
  <si>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</si>
  <si>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</si>
  <si>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</si>
  <si>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</si>
  <si>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</si>
  <si>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</si>
  <si>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</si>
  <si>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EYMARD CUITLAHUAC BENITEZ LLAMAS</t>
  </si>
  <si>
    <t>ELVIRA CAMPOS GUTIERREZ</t>
  </si>
  <si>
    <t>DAVID PEREZ GARCIA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</si>
  <si>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</si>
  <si>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</si>
  <si>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</si>
  <si>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</si>
  <si>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</si>
  <si>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</si>
  <si>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0458443866</t>
  </si>
  <si>
    <t>0458495203</t>
  </si>
  <si>
    <t>0458586489</t>
  </si>
  <si>
    <t>LUIS DAVID ALMEIDA RENDON</t>
  </si>
  <si>
    <t>LIZBETH ALEJANDRA SALAZAR VENEGAS</t>
  </si>
  <si>
    <t>1530356921</t>
  </si>
  <si>
    <t>ERIK JAFET LARIOS ALVAREZ</t>
  </si>
  <si>
    <t>HUMBERTO ALEJANDRO ROCHA PERFECTO</t>
  </si>
  <si>
    <t>0460021423</t>
  </si>
  <si>
    <t>1537548753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</si>
  <si>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</si>
  <si>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</si>
  <si>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</si>
  <si>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</si>
  <si>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</si>
  <si>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</si>
  <si>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</si>
  <si>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</si>
  <si>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</si>
  <si>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</si>
  <si>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</si>
  <si>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</si>
  <si>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VITELIO OSORIO BRAVO</t>
  </si>
  <si>
    <t>1565484448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</si>
  <si>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</si>
  <si>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</si>
  <si>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</si>
  <si>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</si>
  <si>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</si>
  <si>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1147158505</t>
  </si>
  <si>
    <t>2936970834</t>
  </si>
  <si>
    <t>DIEGO ARMANDO TAVARES VERA</t>
  </si>
  <si>
    <t xml:space="preserve">OPERADOR DE PIPA </t>
  </si>
  <si>
    <t>1569784136</t>
  </si>
  <si>
    <t>1573105199</t>
  </si>
  <si>
    <t>MARIA DELGADILLO HUERTA</t>
  </si>
  <si>
    <t>REYES GASPAR LOZA DURAN</t>
  </si>
  <si>
    <t>ROGELIO MACIAS RUIZ</t>
  </si>
  <si>
    <t>2937556950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</si>
  <si>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</si>
  <si>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</si>
  <si>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</si>
  <si>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</si>
  <si>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</si>
  <si>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</si>
  <si>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</si>
  <si>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</si>
  <si>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</si>
  <si>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</si>
  <si>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1581762877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</si>
  <si>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</si>
  <si>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</si>
  <si>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</si>
  <si>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</si>
  <si>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</si>
  <si>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</si>
  <si>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</si>
  <si>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</si>
  <si>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>1169227334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</si>
  <si>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</si>
  <si>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</si>
  <si>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</si>
  <si>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</si>
  <si>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</si>
  <si>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ROSA ISELA OLVERA ANAYA</t>
  </si>
  <si>
    <t>1586891837</t>
  </si>
  <si>
    <t>1587376022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</si>
  <si>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</si>
  <si>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</si>
  <si>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</si>
  <si>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</si>
  <si>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</si>
  <si>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1500275274</t>
  </si>
  <si>
    <t>1571245465</t>
  </si>
  <si>
    <t>1502549720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</si>
  <si>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</si>
  <si>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</si>
  <si>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</si>
  <si>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</si>
  <si>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</si>
  <si>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</si>
  <si>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</si>
  <si>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</si>
  <si>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</si>
  <si>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</si>
  <si>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</si>
  <si>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</si>
  <si>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</si>
  <si>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</si>
  <si>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</si>
  <si>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</si>
  <si>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</si>
  <si>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</si>
  <si>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</si>
  <si>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</si>
  <si>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</si>
  <si>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</si>
  <si>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</si>
  <si>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</si>
  <si>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</si>
  <si>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</si>
  <si>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</si>
  <si>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</si>
  <si>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</si>
  <si>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</si>
  <si>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</si>
  <si>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</si>
  <si>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</si>
  <si>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</si>
  <si>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</si>
  <si>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</si>
  <si>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</si>
  <si>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</si>
  <si>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</si>
  <si>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</si>
  <si>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</si>
  <si>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</si>
  <si>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</si>
  <si>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</si>
  <si>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</si>
  <si>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</si>
  <si>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</si>
  <si>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</si>
  <si>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</si>
  <si>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</si>
  <si>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</si>
  <si>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</si>
  <si>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</si>
  <si>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</si>
  <si>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</si>
  <si>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</si>
  <si>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</si>
  <si>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</si>
  <si>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</si>
  <si>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</si>
  <si>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</si>
  <si>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</si>
  <si>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</si>
  <si>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</si>
  <si>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</si>
  <si>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</si>
  <si>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</si>
  <si>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</si>
  <si>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</si>
  <si>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</si>
  <si>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</si>
  <si>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</si>
  <si>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</si>
  <si>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</si>
  <si>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</si>
  <si>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</si>
  <si>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</si>
  <si>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</si>
  <si>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</si>
  <si>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</si>
  <si>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</si>
  <si>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</si>
  <si>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</si>
  <si>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</si>
  <si>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</si>
  <si>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</si>
  <si>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</si>
  <si>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</si>
  <si>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</si>
  <si>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</si>
  <si>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</si>
  <si>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</si>
  <si>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</si>
  <si>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</si>
  <si>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</si>
  <si>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</si>
  <si>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</si>
  <si>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</si>
  <si>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</si>
  <si>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</si>
  <si>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</si>
  <si>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</si>
  <si>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</si>
  <si>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JCP-06-02018-21/03</t>
  </si>
  <si>
    <t>JCU-01-02018-21/02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</si>
  <si>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</si>
  <si>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</si>
  <si>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</si>
  <si>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</si>
  <si>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</si>
  <si>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</si>
  <si>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</si>
  <si>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</si>
  <si>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</si>
  <si>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</si>
  <si>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</si>
  <si>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</si>
  <si>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</si>
  <si>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</si>
  <si>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</si>
  <si>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</si>
  <si>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</si>
  <si>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</si>
  <si>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</si>
  <si>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</si>
  <si>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</si>
  <si>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</si>
  <si>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</si>
  <si>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</si>
  <si>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</si>
  <si>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</si>
  <si>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</si>
  <si>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</si>
  <si>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</si>
  <si>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</si>
  <si>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</si>
  <si>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</si>
  <si>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</si>
  <si>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1578901635</t>
  </si>
  <si>
    <t>2943065340</t>
  </si>
  <si>
    <t>RAMIRO TAPIA ORNELAS</t>
  </si>
  <si>
    <t>JPC-01-02018-21/01</t>
  </si>
  <si>
    <t>JPC-02-02018-21/02</t>
  </si>
  <si>
    <t>JPC-05-02018-21/03</t>
  </si>
  <si>
    <t>AURELIO MACIAS RUIZ</t>
  </si>
  <si>
    <t>CESAR ROBLES IÑIGUEZ</t>
  </si>
  <si>
    <t>INFORMATICA</t>
  </si>
  <si>
    <t>JUAN MANUEL MARTIN VAZQUEZ</t>
  </si>
  <si>
    <t>2789693254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</si>
  <si>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</si>
  <si>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</si>
  <si>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</si>
  <si>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</si>
  <si>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</si>
  <si>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</si>
  <si>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</si>
  <si>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</si>
  <si>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</si>
  <si>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</si>
  <si>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</si>
  <si>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</si>
  <si>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</si>
  <si>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</si>
  <si>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MIGUEL ALVAREZ MARQUEZ</t>
  </si>
  <si>
    <t>TOMAS HERNANDEZ GONZALEZ</t>
  </si>
  <si>
    <t>JUAN PABLO ANAYA TOVAR</t>
  </si>
  <si>
    <t>LIZETH ALEJANDRA MEZA ELIAS</t>
  </si>
  <si>
    <t>1501486210</t>
  </si>
  <si>
    <t>2900088781</t>
  </si>
  <si>
    <t>ALMA DANIELA VEGAS GARCIA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</si>
  <si>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</si>
  <si>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</si>
  <si>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</si>
  <si>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</si>
  <si>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</si>
  <si>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</si>
  <si>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</si>
  <si>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</si>
  <si>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COMUNICACION SOCIAL</t>
  </si>
  <si>
    <t>MIGUEL CORONA NUÑO</t>
  </si>
  <si>
    <t>1522660134</t>
  </si>
  <si>
    <t>1522660141</t>
  </si>
  <si>
    <t>1522660159</t>
  </si>
  <si>
    <t>1522660167</t>
  </si>
  <si>
    <t>1522660183</t>
  </si>
  <si>
    <t>1522660192</t>
  </si>
  <si>
    <t>1522660205</t>
  </si>
  <si>
    <t>1522660213</t>
  </si>
  <si>
    <t>1522660230</t>
  </si>
  <si>
    <t>1522660256</t>
  </si>
  <si>
    <t>1522660264</t>
  </si>
  <si>
    <t>1268935920</t>
  </si>
  <si>
    <t>NOMINA CORRESPONDIENTE DEL 16 AL 28 DE FEBRERO DE 2019</t>
  </si>
  <si>
    <t>1576867383</t>
  </si>
  <si>
    <t>1522660124</t>
  </si>
  <si>
    <t>1525045986</t>
  </si>
  <si>
    <t>1525045994</t>
  </si>
  <si>
    <t>1525045978</t>
  </si>
  <si>
    <t>1525045935</t>
  </si>
  <si>
    <t>1525045952</t>
  </si>
  <si>
    <t>1525045960</t>
  </si>
  <si>
    <t>1525046002</t>
  </si>
  <si>
    <t>1525045943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</si>
  <si>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</si>
  <si>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</si>
  <si>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</si>
  <si>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</si>
  <si>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</si>
  <si>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</si>
  <si>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</si>
  <si>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</si>
  <si>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</si>
  <si>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</si>
  <si>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</si>
  <si>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PATRICIA MARTIN LARIOS</t>
  </si>
  <si>
    <t>ISMENI MARIBEL RUIZ MUÑOZ</t>
  </si>
  <si>
    <t>NOMINA CORRESPONDIENTE DEL 01 AL 28 DE FEBRERO DE 2019</t>
  </si>
  <si>
    <t>ARCHIVO</t>
  </si>
  <si>
    <t>MARIA ELBA RAMIREZ LOMELI</t>
  </si>
  <si>
    <t>EVELIN FERNANDA MOCTEZUMA CRUZ</t>
  </si>
  <si>
    <t>JONATHAN RUIZ RANGEL</t>
  </si>
  <si>
    <t>MARIA DE LOS ANGELES REYES CASTILLO</t>
  </si>
  <si>
    <t>JOSE LUIS ATILANO DE LEON</t>
  </si>
  <si>
    <t>SERGIO VIELMA AYALA</t>
  </si>
  <si>
    <t xml:space="preserve">MARINA CAYO 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</si>
</sst>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0" xfId="2" applyNumberFormat="1" applyFont="1"/>
    <xf numFmtId="0" fontId="6" fillId="0" borderId="0" xfId="0" applyFont="1" applyAlignment="1">
      <alignment horizontal="left"/>
    </xf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1" applyNumberFormat="1" applyFont="1"/>
    <xf numFmtId="4" fontId="6" fillId="0" borderId="0" xfId="2" applyNumberFormat="1" applyFont="1"/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1" applyNumberFormat="1" applyFont="1"/>
    <xf numFmtId="0" fontId="7" fillId="0" borderId="0" xfId="0" applyFont="1"/>
    <xf numFmtId="4" fontId="5" fillId="0" borderId="0" xfId="1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0" fontId="5" fillId="0" borderId="0" xfId="0" applyFont="1"/>
    <xf numFmtId="4" fontId="6" fillId="0" borderId="0" xfId="1" applyNumberFormat="1" applyFont="1" applyAlignment="1">
      <alignment horizontal="right"/>
    </xf>
    <xf numFmtId="43" fontId="5" fillId="0" borderId="0" xfId="1" applyFont="1" applyAlignment="1">
      <alignment horizontal="center"/>
    </xf>
    <xf numFmtId="4" fontId="7" fillId="0" borderId="0" xfId="0" applyNumberFormat="1" applyFont="1"/>
    <xf numFmtId="0" fontId="8" fillId="0" borderId="0" xfId="0" applyFont="1"/>
    <xf numFmtId="4" fontId="4" fillId="0" borderId="0" xfId="1" applyNumberFormat="1" applyFont="1"/>
    <xf numFmtId="0" fontId="7" fillId="0" borderId="0" xfId="0" applyFont="1" applyAlignment="1">
      <alignment horizontal="center"/>
    </xf>
    <xf numFmtId="4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4" fontId="7" fillId="0" borderId="0" xfId="1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4" fontId="11" fillId="0" borderId="0" xfId="0" applyNumberFormat="1" applyFont="1"/>
    <xf numFmtId="2" fontId="0" fillId="0" borderId="0" xfId="0" applyNumberForma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3" borderId="0" xfId="0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248"/>
  <sheetViews>
    <sheetView tabSelected="1" topLeftCell="B1" zoomScale="80" zoomScaleNormal="80" workbookViewId="0">
      <pane xSplit="2" topLeftCell="D1" activePane="topRight" state="frozen"/>
      <selection activeCell="B67" sqref="B67"/>
      <selection pane="topRight" activeCell="C162" sqref="C162"/>
    </sheetView>
  </sheetViews>
  <sheetFormatPr baseColWidth="10" defaultRowHeight="15" x14ac:dyDescent="0.25"/>
  <cols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customWidth="1"/>
    <col min="15" max="15" width="20.5703125" customWidth="1"/>
    <col min="20" max="20" width="15.140625" customWidth="1"/>
  </cols>
  <sheetData>
    <row r="1" spans="2:21" ht="15.75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2:21" ht="15.75" x14ac:dyDescent="0.25">
      <c r="B2" s="51" t="s">
        <v>479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2:21" ht="15.75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2:21" ht="15.75" x14ac:dyDescent="0.25">
      <c r="B4" s="4" t="s">
        <v>1</v>
      </c>
      <c r="C4" s="4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9" t="s">
        <v>8</v>
      </c>
      <c r="J4" s="9" t="s">
        <v>9</v>
      </c>
      <c r="K4" s="9" t="s">
        <v>10</v>
      </c>
      <c r="L4" s="3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22" t="s">
        <v>19</v>
      </c>
    </row>
    <row r="5" spans="2:21" ht="15.75" x14ac:dyDescent="0.25">
      <c r="C5" s="7" t="s">
        <v>21</v>
      </c>
      <c r="D5" s="3"/>
      <c r="E5" s="3"/>
      <c r="F5" s="4"/>
      <c r="G5" s="4"/>
      <c r="H5" s="4"/>
      <c r="I5" s="9"/>
    </row>
    <row r="6" spans="2:21" ht="15.75" x14ac:dyDescent="0.25">
      <c r="B6" s="2">
        <v>1</v>
      </c>
      <c r="C6" s="2" t="s">
        <v>287</v>
      </c>
      <c r="D6" s="3" t="s">
        <v>22</v>
      </c>
      <c r="E6" s="3" t="s">
        <v>23</v>
      </c>
      <c r="F6" s="4" t="s">
        <v>24</v>
      </c>
      <c r="G6" s="4" t="s">
        <v>311</v>
      </c>
      <c r="H6" s="4" t="s">
        <v>25</v>
      </c>
      <c r="I6" s="10">
        <v>25985</v>
      </c>
      <c r="J6" s="17"/>
      <c r="K6" s="8"/>
      <c r="L6" s="36"/>
      <c r="O6" s="8">
        <f t="shared" ref="O6:O30" si="0">I6+J6+K6+L6+M6+N6</f>
        <v>25985</v>
      </c>
      <c r="P6" s="17">
        <v>5678.47</v>
      </c>
      <c r="T6" s="8">
        <f>SUM(O6-P6-Q6-R6-S6)</f>
        <v>20306.53</v>
      </c>
    </row>
    <row r="7" spans="2:21" ht="15.75" x14ac:dyDescent="0.25">
      <c r="B7" s="2">
        <v>2</v>
      </c>
      <c r="C7" s="20" t="s">
        <v>218</v>
      </c>
      <c r="D7" s="3" t="s">
        <v>404</v>
      </c>
      <c r="E7" s="3" t="s">
        <v>23</v>
      </c>
      <c r="F7" s="4" t="s">
        <v>29</v>
      </c>
      <c r="G7" s="4" t="s">
        <v>405</v>
      </c>
      <c r="H7" s="4" t="s">
        <v>47</v>
      </c>
      <c r="I7" s="10">
        <v>4953.2</v>
      </c>
      <c r="J7" s="17"/>
      <c r="K7" s="8"/>
      <c r="L7" s="36"/>
      <c r="O7" s="8">
        <f t="shared" si="0"/>
        <v>4953.2</v>
      </c>
      <c r="P7" s="17">
        <v>453.2</v>
      </c>
      <c r="T7" s="8">
        <f t="shared" ref="T7" si="1">SUM(O7-P7-Q7-R7-S7)</f>
        <v>4500</v>
      </c>
    </row>
    <row r="8" spans="2:21" ht="15.75" x14ac:dyDescent="0.25">
      <c r="B8" s="2">
        <v>3</v>
      </c>
      <c r="C8" s="2" t="s">
        <v>291</v>
      </c>
      <c r="D8" s="3" t="s">
        <v>288</v>
      </c>
      <c r="E8" s="3" t="s">
        <v>290</v>
      </c>
      <c r="F8" s="4" t="s">
        <v>24</v>
      </c>
      <c r="G8" s="4" t="s">
        <v>392</v>
      </c>
      <c r="H8" s="4" t="s">
        <v>25</v>
      </c>
      <c r="I8" s="10">
        <v>14700</v>
      </c>
      <c r="J8" s="17"/>
      <c r="K8" s="8"/>
      <c r="L8" s="36"/>
      <c r="O8" s="8">
        <f t="shared" si="0"/>
        <v>14700</v>
      </c>
      <c r="P8" s="17">
        <v>2561.39</v>
      </c>
      <c r="T8" s="8">
        <f t="shared" ref="T8:T27" si="2">SUM(O8-P8-Q8-R8-S8)</f>
        <v>12138.61</v>
      </c>
    </row>
    <row r="9" spans="2:21" ht="15.75" x14ac:dyDescent="0.25">
      <c r="B9" s="2">
        <v>4</v>
      </c>
      <c r="C9" s="2" t="s">
        <v>49</v>
      </c>
      <c r="D9" s="3" t="s">
        <v>289</v>
      </c>
      <c r="E9" s="3" t="s">
        <v>31</v>
      </c>
      <c r="F9" s="4" t="s">
        <v>29</v>
      </c>
      <c r="G9" s="4" t="s">
        <v>312</v>
      </c>
      <c r="H9" s="4" t="s">
        <v>25</v>
      </c>
      <c r="I9" s="10">
        <v>11000</v>
      </c>
      <c r="J9" s="17"/>
      <c r="K9" s="8"/>
      <c r="L9" s="36"/>
      <c r="O9" s="8">
        <f t="shared" si="0"/>
        <v>11000</v>
      </c>
      <c r="P9" s="17">
        <v>1711.43</v>
      </c>
      <c r="T9" s="8">
        <f t="shared" si="2"/>
        <v>9288.57</v>
      </c>
    </row>
    <row r="10" spans="2:21" ht="15.75" x14ac:dyDescent="0.25">
      <c r="B10" s="2">
        <v>5</v>
      </c>
      <c r="C10" s="2" t="s">
        <v>292</v>
      </c>
      <c r="D10" s="3" t="s">
        <v>32</v>
      </c>
      <c r="E10" s="3" t="s">
        <v>33</v>
      </c>
      <c r="F10" s="4" t="s">
        <v>24</v>
      </c>
      <c r="G10" s="4" t="s">
        <v>392</v>
      </c>
      <c r="H10" s="4" t="s">
        <v>25</v>
      </c>
      <c r="I10" s="10">
        <v>12070.3</v>
      </c>
      <c r="J10" s="17"/>
      <c r="K10" s="8"/>
      <c r="L10" s="36"/>
      <c r="O10" s="8">
        <f t="shared" si="0"/>
        <v>12070.3</v>
      </c>
      <c r="P10" s="17">
        <v>1942.61</v>
      </c>
      <c r="T10" s="8">
        <f t="shared" si="2"/>
        <v>10127.689999999999</v>
      </c>
    </row>
    <row r="11" spans="2:21" ht="15.75" x14ac:dyDescent="0.25">
      <c r="B11" s="2">
        <v>6</v>
      </c>
      <c r="C11" s="2" t="s">
        <v>293</v>
      </c>
      <c r="D11" s="3" t="s">
        <v>32</v>
      </c>
      <c r="E11" s="3" t="s">
        <v>33</v>
      </c>
      <c r="F11" s="4" t="s">
        <v>24</v>
      </c>
      <c r="G11" s="4" t="s">
        <v>313</v>
      </c>
      <c r="H11" s="4" t="s">
        <v>25</v>
      </c>
      <c r="I11" s="10">
        <v>12070.3</v>
      </c>
      <c r="J11" s="17"/>
      <c r="K11" s="8"/>
      <c r="L11" s="36"/>
      <c r="O11" s="8">
        <f t="shared" si="0"/>
        <v>12070.3</v>
      </c>
      <c r="P11" s="17">
        <v>1942.61</v>
      </c>
      <c r="T11" s="8">
        <f t="shared" si="2"/>
        <v>10127.689999999999</v>
      </c>
    </row>
    <row r="12" spans="2:21" ht="15.75" x14ac:dyDescent="0.25">
      <c r="B12" s="2">
        <v>7</v>
      </c>
      <c r="C12" s="2" t="s">
        <v>294</v>
      </c>
      <c r="D12" s="3" t="s">
        <v>32</v>
      </c>
      <c r="E12" s="3" t="s">
        <v>33</v>
      </c>
      <c r="F12" s="4" t="s">
        <v>24</v>
      </c>
      <c r="G12" s="4" t="s">
        <v>314</v>
      </c>
      <c r="H12" s="4" t="s">
        <v>25</v>
      </c>
      <c r="I12" s="10">
        <v>12070.3</v>
      </c>
      <c r="J12" s="17"/>
      <c r="K12" s="8"/>
      <c r="L12" s="36"/>
      <c r="O12" s="8">
        <f t="shared" si="0"/>
        <v>12070.3</v>
      </c>
      <c r="P12" s="17">
        <v>1942.61</v>
      </c>
      <c r="T12" s="8">
        <f>SUM(O12-P12-Q12-R12-S12)</f>
        <v>10127.689999999999</v>
      </c>
    </row>
    <row r="13" spans="2:21" ht="15.75" x14ac:dyDescent="0.25">
      <c r="B13" s="2">
        <v>8</v>
      </c>
      <c r="C13" s="2" t="s">
        <v>263</v>
      </c>
      <c r="D13" s="3" t="s">
        <v>32</v>
      </c>
      <c r="E13" s="3" t="s">
        <v>33</v>
      </c>
      <c r="F13" s="4" t="s">
        <v>24</v>
      </c>
      <c r="G13" s="4" t="s">
        <v>315</v>
      </c>
      <c r="H13" s="4" t="s">
        <v>25</v>
      </c>
      <c r="I13" s="10">
        <v>12070.3</v>
      </c>
      <c r="J13" s="17"/>
      <c r="K13" s="8"/>
      <c r="L13" s="36"/>
      <c r="O13" s="8">
        <f t="shared" si="0"/>
        <v>12070.3</v>
      </c>
      <c r="P13" s="17">
        <v>1942.61</v>
      </c>
      <c r="T13" s="8">
        <f t="shared" si="2"/>
        <v>10127.689999999999</v>
      </c>
    </row>
    <row r="14" spans="2:21" ht="15.75" x14ac:dyDescent="0.25">
      <c r="B14" s="2">
        <v>9</v>
      </c>
      <c r="C14" s="2" t="s">
        <v>264</v>
      </c>
      <c r="D14" s="3" t="s">
        <v>32</v>
      </c>
      <c r="E14" s="3" t="s">
        <v>33</v>
      </c>
      <c r="F14" s="4" t="s">
        <v>24</v>
      </c>
      <c r="G14" s="4" t="s">
        <v>316</v>
      </c>
      <c r="H14" s="4" t="s">
        <v>25</v>
      </c>
      <c r="I14" s="10">
        <v>12070.3</v>
      </c>
      <c r="J14" s="17"/>
      <c r="K14" s="8"/>
      <c r="L14" s="36"/>
      <c r="O14" s="8">
        <f t="shared" si="0"/>
        <v>12070.3</v>
      </c>
      <c r="P14" s="17">
        <v>1942.61</v>
      </c>
      <c r="T14" s="8">
        <f t="shared" si="2"/>
        <v>10127.689999999999</v>
      </c>
    </row>
    <row r="15" spans="2:21" ht="15.75" x14ac:dyDescent="0.25">
      <c r="B15" s="2">
        <v>10</v>
      </c>
      <c r="C15" s="2" t="s">
        <v>295</v>
      </c>
      <c r="D15" s="3" t="s">
        <v>32</v>
      </c>
      <c r="E15" s="3" t="s">
        <v>33</v>
      </c>
      <c r="F15" s="4" t="s">
        <v>24</v>
      </c>
      <c r="G15" s="4" t="s">
        <v>317</v>
      </c>
      <c r="H15" s="4" t="s">
        <v>25</v>
      </c>
      <c r="I15" s="10">
        <v>12070.3</v>
      </c>
      <c r="J15" s="17"/>
      <c r="K15" s="8"/>
      <c r="L15" s="36"/>
      <c r="O15" s="8">
        <f t="shared" si="0"/>
        <v>12070.3</v>
      </c>
      <c r="P15" s="17">
        <v>1942.61</v>
      </c>
      <c r="Q15" s="36"/>
      <c r="T15" s="8">
        <f t="shared" si="2"/>
        <v>10127.689999999999</v>
      </c>
      <c r="U15" s="36"/>
    </row>
    <row r="16" spans="2:21" ht="15.75" x14ac:dyDescent="0.25">
      <c r="B16" s="2">
        <v>11</v>
      </c>
      <c r="C16" s="2" t="s">
        <v>415</v>
      </c>
      <c r="D16" s="3" t="s">
        <v>32</v>
      </c>
      <c r="E16" s="3" t="s">
        <v>33</v>
      </c>
      <c r="F16" s="4" t="s">
        <v>24</v>
      </c>
      <c r="G16" s="4" t="s">
        <v>318</v>
      </c>
      <c r="H16" s="4" t="s">
        <v>25</v>
      </c>
      <c r="I16" s="10">
        <v>12070.3</v>
      </c>
      <c r="J16" s="17"/>
      <c r="K16" s="8"/>
      <c r="L16" s="36"/>
      <c r="O16" s="8">
        <f t="shared" si="0"/>
        <v>12070.3</v>
      </c>
      <c r="P16" s="17">
        <v>1942.61</v>
      </c>
      <c r="T16" s="8">
        <f t="shared" si="2"/>
        <v>10127.689999999999</v>
      </c>
    </row>
    <row r="17" spans="2:21" ht="15.75" x14ac:dyDescent="0.25">
      <c r="B17" s="2">
        <v>12</v>
      </c>
      <c r="C17" s="2" t="s">
        <v>296</v>
      </c>
      <c r="D17" s="3" t="s">
        <v>32</v>
      </c>
      <c r="E17" s="3" t="s">
        <v>33</v>
      </c>
      <c r="F17" s="4" t="s">
        <v>24</v>
      </c>
      <c r="G17" s="4" t="s">
        <v>320</v>
      </c>
      <c r="H17" s="4" t="s">
        <v>25</v>
      </c>
      <c r="I17" s="10">
        <v>12070.3</v>
      </c>
      <c r="J17" s="17"/>
      <c r="K17" s="8"/>
      <c r="L17" s="36"/>
      <c r="O17" s="8">
        <f t="shared" si="0"/>
        <v>12070.3</v>
      </c>
      <c r="P17" s="17">
        <v>1942.61</v>
      </c>
      <c r="T17" s="8">
        <f t="shared" si="2"/>
        <v>10127.689999999999</v>
      </c>
    </row>
    <row r="18" spans="2:21" ht="15.75" x14ac:dyDescent="0.25">
      <c r="B18" s="2">
        <v>13</v>
      </c>
      <c r="C18" s="2" t="s">
        <v>297</v>
      </c>
      <c r="D18" s="3" t="s">
        <v>32</v>
      </c>
      <c r="E18" s="3" t="s">
        <v>33</v>
      </c>
      <c r="F18" s="4" t="s">
        <v>24</v>
      </c>
      <c r="G18" s="4" t="s">
        <v>319</v>
      </c>
      <c r="H18" s="4" t="s">
        <v>25</v>
      </c>
      <c r="I18" s="10">
        <v>12070.3</v>
      </c>
      <c r="J18" s="17"/>
      <c r="K18" s="8"/>
      <c r="L18" s="36"/>
      <c r="O18" s="8">
        <f t="shared" si="0"/>
        <v>12070.3</v>
      </c>
      <c r="P18" s="17">
        <v>1942.61</v>
      </c>
      <c r="T18" s="8">
        <f t="shared" si="2"/>
        <v>10127.689999999999</v>
      </c>
    </row>
    <row r="19" spans="2:21" ht="15.75" x14ac:dyDescent="0.25">
      <c r="B19" s="2">
        <v>14</v>
      </c>
      <c r="C19" s="2" t="s">
        <v>298</v>
      </c>
      <c r="D19" s="3" t="s">
        <v>34</v>
      </c>
      <c r="E19" s="3" t="s">
        <v>35</v>
      </c>
      <c r="F19" s="4" t="s">
        <v>29</v>
      </c>
      <c r="G19" s="4" t="s">
        <v>321</v>
      </c>
      <c r="H19" s="4" t="s">
        <v>25</v>
      </c>
      <c r="I19" s="10">
        <v>11000</v>
      </c>
      <c r="J19" s="17"/>
      <c r="K19" s="8"/>
      <c r="L19" s="36"/>
      <c r="O19" s="8">
        <f t="shared" si="0"/>
        <v>11000</v>
      </c>
      <c r="P19" s="17">
        <v>1711.43</v>
      </c>
      <c r="T19" s="8">
        <f t="shared" si="2"/>
        <v>9288.57</v>
      </c>
    </row>
    <row r="20" spans="2:21" ht="15.75" x14ac:dyDescent="0.25">
      <c r="B20" s="2">
        <v>15</v>
      </c>
      <c r="C20" s="2" t="s">
        <v>58</v>
      </c>
      <c r="D20" s="3" t="s">
        <v>407</v>
      </c>
      <c r="E20" s="3" t="s">
        <v>35</v>
      </c>
      <c r="F20" s="4" t="s">
        <v>29</v>
      </c>
      <c r="G20" s="4" t="s">
        <v>406</v>
      </c>
      <c r="H20" s="4" t="s">
        <v>47</v>
      </c>
      <c r="I20" s="10">
        <v>4595</v>
      </c>
      <c r="J20" s="17"/>
      <c r="K20" s="8"/>
      <c r="L20" s="36"/>
      <c r="M20" s="36"/>
      <c r="N20" s="8"/>
      <c r="O20" s="8">
        <f t="shared" si="0"/>
        <v>4595</v>
      </c>
      <c r="P20" s="17">
        <v>395.78</v>
      </c>
      <c r="T20" s="8">
        <f t="shared" si="2"/>
        <v>4199.22</v>
      </c>
      <c r="U20" s="38"/>
    </row>
    <row r="21" spans="2:21" ht="15.75" x14ac:dyDescent="0.25">
      <c r="B21" s="2">
        <v>16</v>
      </c>
      <c r="C21" s="20" t="s">
        <v>238</v>
      </c>
      <c r="D21" s="3" t="s">
        <v>409</v>
      </c>
      <c r="E21" s="3" t="s">
        <v>38</v>
      </c>
      <c r="F21" s="4" t="s">
        <v>29</v>
      </c>
      <c r="G21" s="4" t="s">
        <v>461</v>
      </c>
      <c r="H21" s="4" t="s">
        <v>25</v>
      </c>
      <c r="I21" s="6">
        <v>5159.5</v>
      </c>
      <c r="J21" s="5"/>
      <c r="K21" s="8"/>
      <c r="M21" s="36"/>
      <c r="O21" s="8">
        <f t="shared" si="0"/>
        <v>5159.5</v>
      </c>
      <c r="P21" s="5">
        <v>490.17</v>
      </c>
      <c r="T21" s="8">
        <f t="shared" si="2"/>
        <v>4669.33</v>
      </c>
    </row>
    <row r="22" spans="2:21" ht="15.75" x14ac:dyDescent="0.25">
      <c r="B22" s="2">
        <v>17</v>
      </c>
      <c r="C22" s="2" t="s">
        <v>266</v>
      </c>
      <c r="D22" s="3" t="s">
        <v>408</v>
      </c>
      <c r="E22" s="3" t="s">
        <v>399</v>
      </c>
      <c r="F22" s="4" t="s">
        <v>29</v>
      </c>
      <c r="G22" s="4" t="s">
        <v>391</v>
      </c>
      <c r="H22" s="4" t="s">
        <v>47</v>
      </c>
      <c r="I22" s="6">
        <v>3325</v>
      </c>
      <c r="J22" s="5"/>
      <c r="K22" s="8"/>
      <c r="L22" s="8"/>
      <c r="M22" s="8"/>
      <c r="N22" s="8"/>
      <c r="O22" s="8">
        <f t="shared" si="0"/>
        <v>3325</v>
      </c>
      <c r="P22" s="17">
        <v>115.26</v>
      </c>
      <c r="Q22" s="8"/>
      <c r="R22" s="5"/>
      <c r="T22" s="8">
        <f t="shared" si="2"/>
        <v>3209.74</v>
      </c>
    </row>
    <row r="23" spans="2:21" ht="15.75" x14ac:dyDescent="0.25">
      <c r="B23" s="2">
        <v>18</v>
      </c>
      <c r="C23" s="2" t="s">
        <v>42</v>
      </c>
      <c r="D23" s="3" t="s">
        <v>40</v>
      </c>
      <c r="E23" s="3" t="s">
        <v>41</v>
      </c>
      <c r="F23" s="4" t="s">
        <v>29</v>
      </c>
      <c r="G23" s="4" t="s">
        <v>323</v>
      </c>
      <c r="H23" s="4" t="s">
        <v>27</v>
      </c>
      <c r="I23" s="10">
        <v>2293</v>
      </c>
      <c r="J23" s="17">
        <v>40.72</v>
      </c>
      <c r="K23" s="8"/>
      <c r="L23" s="36"/>
      <c r="N23" s="8"/>
      <c r="O23" s="8">
        <f t="shared" si="0"/>
        <v>2333.7199999999998</v>
      </c>
      <c r="P23" s="17"/>
      <c r="T23" s="8">
        <f t="shared" si="2"/>
        <v>2333.7199999999998</v>
      </c>
      <c r="U23" s="38"/>
    </row>
    <row r="24" spans="2:21" ht="15.75" x14ac:dyDescent="0.25">
      <c r="B24" s="2">
        <v>19</v>
      </c>
      <c r="C24" s="2" t="s">
        <v>306</v>
      </c>
      <c r="D24" s="3" t="s">
        <v>162</v>
      </c>
      <c r="E24" s="3" t="s">
        <v>44</v>
      </c>
      <c r="F24" s="4" t="s">
        <v>29</v>
      </c>
      <c r="G24" s="4" t="s">
        <v>324</v>
      </c>
      <c r="H24" s="4" t="s">
        <v>25</v>
      </c>
      <c r="I24" s="10">
        <v>5159.5</v>
      </c>
      <c r="J24" s="17"/>
      <c r="K24" s="8"/>
      <c r="L24" s="36"/>
      <c r="O24" s="8">
        <f t="shared" si="0"/>
        <v>5159.5</v>
      </c>
      <c r="P24" s="17">
        <v>490.17</v>
      </c>
      <c r="T24" s="8">
        <f t="shared" si="2"/>
        <v>4669.33</v>
      </c>
    </row>
    <row r="25" spans="2:21" ht="15.75" x14ac:dyDescent="0.25">
      <c r="B25" s="2">
        <v>20</v>
      </c>
      <c r="C25" s="3" t="s">
        <v>299</v>
      </c>
      <c r="D25" s="3" t="s">
        <v>409</v>
      </c>
      <c r="E25" s="3" t="s">
        <v>45</v>
      </c>
      <c r="F25" s="4" t="s">
        <v>29</v>
      </c>
      <c r="G25" s="4" t="s">
        <v>325</v>
      </c>
      <c r="H25" s="4" t="s">
        <v>25</v>
      </c>
      <c r="I25" s="10">
        <v>5159.5</v>
      </c>
      <c r="J25" s="17"/>
      <c r="K25" s="8"/>
      <c r="L25" s="36"/>
      <c r="O25" s="8">
        <f t="shared" si="0"/>
        <v>5159.5</v>
      </c>
      <c r="P25" s="17">
        <v>490.17</v>
      </c>
      <c r="T25" s="8">
        <f t="shared" si="2"/>
        <v>4669.33</v>
      </c>
    </row>
    <row r="26" spans="2:21" ht="15.75" x14ac:dyDescent="0.25">
      <c r="B26" s="2">
        <v>21</v>
      </c>
      <c r="C26" s="2" t="s">
        <v>307</v>
      </c>
      <c r="D26" s="3" t="s">
        <v>410</v>
      </c>
      <c r="E26" s="3" t="s">
        <v>50</v>
      </c>
      <c r="F26" s="4" t="s">
        <v>29</v>
      </c>
      <c r="G26" s="4" t="s">
        <v>326</v>
      </c>
      <c r="H26" s="4" t="s">
        <v>25</v>
      </c>
      <c r="I26" s="6">
        <v>6933.9</v>
      </c>
      <c r="J26" s="5"/>
      <c r="K26" s="8"/>
      <c r="L26" s="36"/>
      <c r="O26" s="8">
        <f t="shared" si="0"/>
        <v>6933.9</v>
      </c>
      <c r="P26" s="5">
        <v>842.91</v>
      </c>
      <c r="T26" s="8">
        <f t="shared" si="2"/>
        <v>6090.99</v>
      </c>
    </row>
    <row r="27" spans="2:21" ht="15.75" x14ac:dyDescent="0.25">
      <c r="B27" s="2">
        <v>22</v>
      </c>
      <c r="C27" s="2" t="s">
        <v>267</v>
      </c>
      <c r="D27" s="3" t="s">
        <v>303</v>
      </c>
      <c r="E27" s="3" t="s">
        <v>268</v>
      </c>
      <c r="F27" s="4" t="s">
        <v>29</v>
      </c>
      <c r="G27" s="4" t="s">
        <v>394</v>
      </c>
      <c r="H27" s="4" t="s">
        <v>25</v>
      </c>
      <c r="I27" s="6">
        <v>5159.5</v>
      </c>
      <c r="J27" s="5"/>
      <c r="K27" s="8"/>
      <c r="M27" s="36"/>
      <c r="O27" s="8">
        <f t="shared" si="0"/>
        <v>5159.5</v>
      </c>
      <c r="P27" s="5">
        <v>490.17</v>
      </c>
      <c r="T27" s="8">
        <f t="shared" si="2"/>
        <v>4669.33</v>
      </c>
    </row>
    <row r="28" spans="2:21" ht="15.75" x14ac:dyDescent="0.25">
      <c r="B28" s="2">
        <v>23</v>
      </c>
      <c r="C28" s="2" t="s">
        <v>255</v>
      </c>
      <c r="D28" s="3" t="s">
        <v>409</v>
      </c>
      <c r="E28" s="3" t="s">
        <v>256</v>
      </c>
      <c r="F28" s="4" t="s">
        <v>29</v>
      </c>
      <c r="G28" s="4" t="s">
        <v>395</v>
      </c>
      <c r="H28" s="4" t="s">
        <v>25</v>
      </c>
      <c r="I28" s="6">
        <v>5159.5</v>
      </c>
      <c r="J28" s="5"/>
      <c r="K28" s="8"/>
      <c r="L28" s="36"/>
      <c r="N28" s="8"/>
      <c r="O28" s="8">
        <f t="shared" si="0"/>
        <v>5159.5</v>
      </c>
      <c r="P28" s="5">
        <v>490.17</v>
      </c>
      <c r="T28" s="8">
        <f>SUM(O28-P28-Q28-R28-S28)</f>
        <v>4669.33</v>
      </c>
      <c r="U28" s="38"/>
    </row>
    <row r="29" spans="2:21" ht="15.75" x14ac:dyDescent="0.25">
      <c r="B29" s="2">
        <v>24</v>
      </c>
      <c r="C29" s="2" t="s">
        <v>308</v>
      </c>
      <c r="D29" s="3" t="s">
        <v>411</v>
      </c>
      <c r="E29" s="3" t="s">
        <v>465</v>
      </c>
      <c r="F29" s="4" t="s">
        <v>29</v>
      </c>
      <c r="G29" s="4" t="s">
        <v>327</v>
      </c>
      <c r="H29" s="4" t="s">
        <v>25</v>
      </c>
      <c r="I29" s="6">
        <v>4239.8999999999996</v>
      </c>
      <c r="J29" s="5"/>
      <c r="K29" s="8"/>
      <c r="L29" s="36"/>
      <c r="M29" s="36"/>
      <c r="N29" s="36"/>
      <c r="O29" s="8">
        <f t="shared" si="0"/>
        <v>4239.8999999999996</v>
      </c>
      <c r="P29" s="5">
        <v>339.9</v>
      </c>
      <c r="Q29" s="8"/>
      <c r="R29" s="5"/>
      <c r="T29" s="8">
        <f>SUM(O29-P29-Q29-R29-S29)</f>
        <v>3899.9999999999995</v>
      </c>
    </row>
    <row r="30" spans="2:21" ht="15.75" x14ac:dyDescent="0.25">
      <c r="B30" s="2">
        <v>25</v>
      </c>
      <c r="C30" s="2" t="s">
        <v>310</v>
      </c>
      <c r="D30" s="3" t="s">
        <v>37</v>
      </c>
      <c r="E30" s="3" t="s">
        <v>208</v>
      </c>
      <c r="F30" s="4" t="s">
        <v>29</v>
      </c>
      <c r="G30" s="4" t="s">
        <v>396</v>
      </c>
      <c r="H30" s="4" t="s">
        <v>25</v>
      </c>
      <c r="I30" s="6">
        <v>3325</v>
      </c>
      <c r="J30" s="5"/>
      <c r="K30" s="8"/>
      <c r="L30" s="36"/>
      <c r="M30" s="36"/>
      <c r="N30" s="36"/>
      <c r="O30" s="8">
        <f t="shared" si="0"/>
        <v>3325</v>
      </c>
      <c r="P30" s="5">
        <v>115.26</v>
      </c>
      <c r="Q30" s="8"/>
      <c r="R30" s="5"/>
      <c r="T30" s="8">
        <f>SUM(O30-P30-Q30-R30-S30)</f>
        <v>3209.74</v>
      </c>
    </row>
    <row r="31" spans="2:21" ht="15.75" x14ac:dyDescent="0.25">
      <c r="C31" s="33" t="s">
        <v>51</v>
      </c>
      <c r="D31" s="3"/>
      <c r="E31" s="3"/>
      <c r="F31" s="4"/>
      <c r="G31" s="4"/>
      <c r="H31" s="4"/>
      <c r="I31" s="11">
        <f t="shared" ref="I31:T31" si="3">SUM(I6:I30)</f>
        <v>226780.19999999998</v>
      </c>
      <c r="J31" s="11">
        <f t="shared" si="3"/>
        <v>40.72</v>
      </c>
      <c r="K31" s="11">
        <f t="shared" si="3"/>
        <v>0</v>
      </c>
      <c r="L31" s="11">
        <f t="shared" si="3"/>
        <v>0</v>
      </c>
      <c r="M31" s="11">
        <f t="shared" si="3"/>
        <v>0</v>
      </c>
      <c r="N31" s="11">
        <f t="shared" si="3"/>
        <v>0</v>
      </c>
      <c r="O31" s="11">
        <f t="shared" si="3"/>
        <v>226820.91999999998</v>
      </c>
      <c r="P31" s="11">
        <f t="shared" si="3"/>
        <v>33859.369999999995</v>
      </c>
      <c r="Q31" s="11">
        <f t="shared" si="3"/>
        <v>0</v>
      </c>
      <c r="R31" s="11">
        <f t="shared" si="3"/>
        <v>0</v>
      </c>
      <c r="S31" s="11">
        <f t="shared" si="3"/>
        <v>0</v>
      </c>
      <c r="T31" s="11">
        <f t="shared" si="3"/>
        <v>192961.54999999993</v>
      </c>
    </row>
    <row r="32" spans="2:21" ht="15.75" x14ac:dyDescent="0.25">
      <c r="C32" s="2"/>
      <c r="D32" s="3"/>
      <c r="E32" s="3"/>
      <c r="F32" s="4"/>
      <c r="G32" s="4"/>
      <c r="H32" s="4"/>
      <c r="I32" s="11"/>
      <c r="J32" s="18"/>
      <c r="P32" s="18"/>
    </row>
    <row r="33" spans="2:23" ht="15.75" x14ac:dyDescent="0.25">
      <c r="C33" s="7" t="s">
        <v>52</v>
      </c>
      <c r="D33" s="2"/>
      <c r="E33" s="2"/>
      <c r="F33" s="2"/>
      <c r="G33" s="2"/>
      <c r="H33" s="2"/>
      <c r="I33" s="2"/>
      <c r="J33" s="2"/>
      <c r="P33" s="2"/>
    </row>
    <row r="34" spans="2:23" ht="15.75" x14ac:dyDescent="0.25">
      <c r="B34" s="2">
        <v>26</v>
      </c>
      <c r="C34" s="2" t="s">
        <v>53</v>
      </c>
      <c r="D34" s="3" t="s">
        <v>54</v>
      </c>
      <c r="E34" s="12" t="s">
        <v>55</v>
      </c>
      <c r="F34" s="1" t="s">
        <v>29</v>
      </c>
      <c r="G34" s="4" t="s">
        <v>328</v>
      </c>
      <c r="H34" s="1" t="s">
        <v>25</v>
      </c>
      <c r="I34" s="10">
        <v>14685.3</v>
      </c>
      <c r="J34" s="19"/>
      <c r="K34" s="8"/>
      <c r="L34" s="36"/>
      <c r="O34" s="8">
        <f t="shared" ref="O34:O44" si="4">I34+J34+K34+L34+M34+N34</f>
        <v>14685.3</v>
      </c>
      <c r="P34" s="19">
        <v>2557.66</v>
      </c>
      <c r="T34" s="8">
        <f>SUM(O34-P34-Q34-R34-S34)</f>
        <v>12127.64</v>
      </c>
    </row>
    <row r="35" spans="2:23" ht="15.75" x14ac:dyDescent="0.25">
      <c r="B35" s="2">
        <v>27</v>
      </c>
      <c r="C35" s="2" t="s">
        <v>56</v>
      </c>
      <c r="D35" s="3" t="s">
        <v>57</v>
      </c>
      <c r="E35" s="3" t="s">
        <v>52</v>
      </c>
      <c r="F35" s="4" t="s">
        <v>29</v>
      </c>
      <c r="G35" s="4" t="s">
        <v>329</v>
      </c>
      <c r="H35" s="4" t="s">
        <v>47</v>
      </c>
      <c r="I35" s="10">
        <v>4200</v>
      </c>
      <c r="J35" s="17"/>
      <c r="K35" s="8"/>
      <c r="L35" s="36"/>
      <c r="N35" s="8"/>
      <c r="O35" s="8">
        <f t="shared" si="4"/>
        <v>4200</v>
      </c>
      <c r="P35" s="17">
        <v>335.56</v>
      </c>
      <c r="T35" s="8">
        <f t="shared" ref="T35:T44" si="5">SUM(O35-P35-Q35-R35-S35)</f>
        <v>3864.44</v>
      </c>
      <c r="U35" s="38"/>
    </row>
    <row r="36" spans="2:23" ht="15.75" x14ac:dyDescent="0.25">
      <c r="B36" s="2">
        <v>28</v>
      </c>
      <c r="C36" s="2" t="s">
        <v>59</v>
      </c>
      <c r="D36" s="3" t="s">
        <v>60</v>
      </c>
      <c r="E36" s="3" t="s">
        <v>52</v>
      </c>
      <c r="F36" s="4" t="s">
        <v>29</v>
      </c>
      <c r="G36" s="4" t="s">
        <v>330</v>
      </c>
      <c r="H36" s="4" t="s">
        <v>47</v>
      </c>
      <c r="I36" s="10">
        <v>4200</v>
      </c>
      <c r="J36" s="17"/>
      <c r="K36" s="8"/>
      <c r="L36" s="36"/>
      <c r="M36" s="38"/>
      <c r="N36" s="8"/>
      <c r="O36" s="8">
        <f t="shared" si="4"/>
        <v>4200</v>
      </c>
      <c r="P36" s="17">
        <v>335.56</v>
      </c>
      <c r="T36" s="8">
        <f t="shared" si="5"/>
        <v>3864.44</v>
      </c>
      <c r="U36" s="38"/>
    </row>
    <row r="37" spans="2:23" ht="15.75" x14ac:dyDescent="0.25">
      <c r="B37" s="2">
        <v>29</v>
      </c>
      <c r="C37" s="2" t="s">
        <v>445</v>
      </c>
      <c r="D37" s="3" t="s">
        <v>60</v>
      </c>
      <c r="E37" s="3" t="s">
        <v>52</v>
      </c>
      <c r="F37" s="4" t="s">
        <v>29</v>
      </c>
      <c r="G37" s="4" t="s">
        <v>446</v>
      </c>
      <c r="H37" s="4" t="s">
        <v>47</v>
      </c>
      <c r="I37" s="10">
        <v>4200</v>
      </c>
      <c r="J37" s="17"/>
      <c r="K37" s="8"/>
      <c r="L37" s="36"/>
      <c r="M37" s="38"/>
      <c r="N37" s="8"/>
      <c r="O37" s="8">
        <v>4200</v>
      </c>
      <c r="P37" s="17">
        <v>335.56</v>
      </c>
      <c r="T37" s="8">
        <v>3864.44</v>
      </c>
      <c r="U37" s="38"/>
    </row>
    <row r="38" spans="2:23" ht="15.75" x14ac:dyDescent="0.25">
      <c r="B38" s="2">
        <v>30</v>
      </c>
      <c r="C38" s="2" t="s">
        <v>61</v>
      </c>
      <c r="D38" s="3" t="s">
        <v>60</v>
      </c>
      <c r="E38" s="3" t="s">
        <v>52</v>
      </c>
      <c r="F38" s="4" t="s">
        <v>29</v>
      </c>
      <c r="G38" s="4" t="s">
        <v>331</v>
      </c>
      <c r="H38" s="4" t="s">
        <v>47</v>
      </c>
      <c r="I38" s="10">
        <v>4200</v>
      </c>
      <c r="J38" s="17"/>
      <c r="K38" s="8"/>
      <c r="L38" s="36"/>
      <c r="O38" s="8">
        <f t="shared" si="4"/>
        <v>4200</v>
      </c>
      <c r="P38" s="17">
        <v>335.56</v>
      </c>
      <c r="T38" s="8">
        <f t="shared" si="5"/>
        <v>3864.44</v>
      </c>
    </row>
    <row r="39" spans="2:23" ht="15.75" x14ac:dyDescent="0.25">
      <c r="B39" s="2">
        <v>31</v>
      </c>
      <c r="C39" s="2" t="s">
        <v>62</v>
      </c>
      <c r="D39" s="3" t="s">
        <v>409</v>
      </c>
      <c r="E39" s="3" t="s">
        <v>63</v>
      </c>
      <c r="F39" s="4" t="s">
        <v>29</v>
      </c>
      <c r="G39" s="4" t="s">
        <v>332</v>
      </c>
      <c r="H39" s="4" t="s">
        <v>25</v>
      </c>
      <c r="I39" s="13">
        <v>5159.5</v>
      </c>
      <c r="J39" s="20"/>
      <c r="K39" s="8"/>
      <c r="L39" s="36"/>
      <c r="N39" s="8"/>
      <c r="O39" s="8">
        <f t="shared" si="4"/>
        <v>5159.5</v>
      </c>
      <c r="P39" s="20">
        <v>490.17</v>
      </c>
      <c r="T39" s="8">
        <f t="shared" si="5"/>
        <v>4669.33</v>
      </c>
    </row>
    <row r="40" spans="2:23" ht="15.75" x14ac:dyDescent="0.25">
      <c r="B40" s="2">
        <v>32</v>
      </c>
      <c r="C40" s="2" t="s">
        <v>178</v>
      </c>
      <c r="D40" s="3" t="s">
        <v>26</v>
      </c>
      <c r="E40" s="3" t="s">
        <v>63</v>
      </c>
      <c r="F40" s="4" t="s">
        <v>29</v>
      </c>
      <c r="G40" s="4" t="s">
        <v>333</v>
      </c>
      <c r="H40" s="4" t="s">
        <v>27</v>
      </c>
      <c r="I40" s="10">
        <v>2866.5</v>
      </c>
      <c r="J40" s="17"/>
      <c r="K40" s="8"/>
      <c r="L40" s="36"/>
      <c r="M40" s="36"/>
      <c r="N40" s="8"/>
      <c r="O40" s="8">
        <f t="shared" si="4"/>
        <v>2866.5</v>
      </c>
      <c r="P40" s="17">
        <v>45.12</v>
      </c>
      <c r="T40" s="8">
        <f t="shared" si="5"/>
        <v>2821.38</v>
      </c>
      <c r="U40" s="38"/>
      <c r="V40" s="38"/>
      <c r="W40" s="38"/>
    </row>
    <row r="41" spans="2:23" ht="15.75" x14ac:dyDescent="0.25">
      <c r="B41" s="2">
        <v>33</v>
      </c>
      <c r="C41" s="2" t="s">
        <v>300</v>
      </c>
      <c r="D41" s="3" t="s">
        <v>64</v>
      </c>
      <c r="E41" s="3" t="s">
        <v>301</v>
      </c>
      <c r="F41" s="4" t="s">
        <v>29</v>
      </c>
      <c r="G41" s="4" t="s">
        <v>334</v>
      </c>
      <c r="H41" s="4" t="s">
        <v>25</v>
      </c>
      <c r="I41" s="13">
        <v>7433.9</v>
      </c>
      <c r="J41" s="20"/>
      <c r="K41" s="8"/>
      <c r="L41" s="36"/>
      <c r="O41" s="8">
        <f t="shared" si="4"/>
        <v>7433.9</v>
      </c>
      <c r="P41" s="20">
        <v>949.71</v>
      </c>
      <c r="T41" s="8">
        <f t="shared" si="5"/>
        <v>6484.19</v>
      </c>
    </row>
    <row r="42" spans="2:23" ht="15.75" x14ac:dyDescent="0.25">
      <c r="B42" s="2">
        <v>34</v>
      </c>
      <c r="C42" s="2" t="s">
        <v>216</v>
      </c>
      <c r="D42" s="3" t="s">
        <v>26</v>
      </c>
      <c r="E42" s="3" t="s">
        <v>65</v>
      </c>
      <c r="F42" s="4" t="s">
        <v>29</v>
      </c>
      <c r="G42" s="4" t="s">
        <v>335</v>
      </c>
      <c r="H42" s="4" t="s">
        <v>27</v>
      </c>
      <c r="I42" s="13">
        <v>2866.5</v>
      </c>
      <c r="J42" s="20"/>
      <c r="K42" s="8"/>
      <c r="L42" s="36"/>
      <c r="O42" s="8">
        <f t="shared" si="4"/>
        <v>2866.5</v>
      </c>
      <c r="P42" s="20">
        <v>45.12</v>
      </c>
      <c r="T42" s="8">
        <f t="shared" si="5"/>
        <v>2821.38</v>
      </c>
    </row>
    <row r="43" spans="2:23" ht="15.75" x14ac:dyDescent="0.25">
      <c r="B43" s="2">
        <v>35</v>
      </c>
      <c r="C43" s="2" t="s">
        <v>398</v>
      </c>
      <c r="D43" s="3" t="s">
        <v>409</v>
      </c>
      <c r="E43" s="3" t="s">
        <v>66</v>
      </c>
      <c r="F43" s="4" t="s">
        <v>29</v>
      </c>
      <c r="G43" s="4" t="s">
        <v>336</v>
      </c>
      <c r="H43" s="4" t="s">
        <v>25</v>
      </c>
      <c r="I43" s="13">
        <v>5159.5</v>
      </c>
      <c r="J43" s="20"/>
      <c r="K43" s="8"/>
      <c r="L43" s="36"/>
      <c r="O43" s="8">
        <f t="shared" si="4"/>
        <v>5159.5</v>
      </c>
      <c r="P43" s="20">
        <v>490.17</v>
      </c>
      <c r="T43" s="8">
        <f t="shared" si="5"/>
        <v>4669.33</v>
      </c>
    </row>
    <row r="44" spans="2:23" ht="15.75" x14ac:dyDescent="0.25">
      <c r="B44" s="2">
        <v>36</v>
      </c>
      <c r="C44" s="2" t="s">
        <v>67</v>
      </c>
      <c r="D44" s="3" t="s">
        <v>68</v>
      </c>
      <c r="E44" s="3" t="s">
        <v>66</v>
      </c>
      <c r="F44" s="4" t="s">
        <v>29</v>
      </c>
      <c r="G44" s="4" t="s">
        <v>337</v>
      </c>
      <c r="H44" s="4" t="s">
        <v>47</v>
      </c>
      <c r="I44" s="10">
        <v>3866.5</v>
      </c>
      <c r="J44" s="17"/>
      <c r="K44" s="8"/>
      <c r="L44" s="36"/>
      <c r="O44" s="8">
        <f t="shared" si="4"/>
        <v>3866.5</v>
      </c>
      <c r="P44" s="17">
        <v>299.27</v>
      </c>
      <c r="T44" s="8">
        <f t="shared" si="5"/>
        <v>3567.23</v>
      </c>
    </row>
    <row r="45" spans="2:23" ht="15.75" x14ac:dyDescent="0.25">
      <c r="B45" s="2">
        <v>37</v>
      </c>
      <c r="C45" s="2" t="s">
        <v>187</v>
      </c>
      <c r="D45" s="3" t="s">
        <v>68</v>
      </c>
      <c r="E45" s="3" t="s">
        <v>66</v>
      </c>
      <c r="F45" s="4" t="s">
        <v>29</v>
      </c>
      <c r="G45" s="4" t="s">
        <v>400</v>
      </c>
      <c r="H45" s="4" t="s">
        <v>47</v>
      </c>
      <c r="I45" s="6">
        <v>3866.5</v>
      </c>
      <c r="J45" s="5"/>
      <c r="K45" s="8"/>
      <c r="L45" s="8"/>
      <c r="N45" s="8"/>
      <c r="O45" s="8">
        <f t="shared" ref="O45" si="6">SUM(I45:N45)</f>
        <v>3866.5</v>
      </c>
      <c r="P45" s="5">
        <v>299.27</v>
      </c>
      <c r="T45" s="8">
        <f t="shared" ref="T45" si="7">+O45-P45-Q45-R45-S45</f>
        <v>3567.23</v>
      </c>
      <c r="U45" s="38"/>
    </row>
    <row r="46" spans="2:23" ht="15.75" x14ac:dyDescent="0.25">
      <c r="C46" s="33" t="s">
        <v>69</v>
      </c>
      <c r="D46" s="3"/>
      <c r="E46" s="3"/>
      <c r="F46" s="4"/>
      <c r="G46" s="4"/>
      <c r="H46" s="4"/>
      <c r="I46" s="15">
        <f>SUM(I34:I45)</f>
        <v>62704.200000000004</v>
      </c>
      <c r="J46" s="15">
        <f t="shared" ref="J46:S46" si="8">SUM(J34:J45)</f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>SUM(O34:O45)</f>
        <v>62704.200000000004</v>
      </c>
      <c r="P46" s="15">
        <f>SUM(P34:P45)</f>
        <v>6518.73</v>
      </c>
      <c r="Q46" s="15">
        <f t="shared" si="8"/>
        <v>0</v>
      </c>
      <c r="R46" s="15">
        <f t="shared" si="8"/>
        <v>0</v>
      </c>
      <c r="S46" s="15">
        <f t="shared" si="8"/>
        <v>0</v>
      </c>
      <c r="T46" s="15">
        <f>SUM(T34:T45)</f>
        <v>56185.47</v>
      </c>
    </row>
    <row r="47" spans="2:23" ht="15.75" x14ac:dyDescent="0.25">
      <c r="C47" s="2"/>
      <c r="D47" s="3"/>
      <c r="E47" s="3"/>
      <c r="F47" s="4"/>
      <c r="G47" s="4"/>
      <c r="H47" s="14"/>
      <c r="I47" s="15"/>
      <c r="J47" s="21"/>
      <c r="P47" s="21"/>
    </row>
    <row r="48" spans="2:23" ht="15.75" x14ac:dyDescent="0.25">
      <c r="C48" s="7" t="s">
        <v>70</v>
      </c>
      <c r="D48" s="2"/>
      <c r="E48" s="2"/>
      <c r="F48" s="2"/>
      <c r="G48" s="2"/>
      <c r="H48" s="16"/>
      <c r="I48" s="16"/>
      <c r="J48" s="16"/>
      <c r="P48" s="16"/>
    </row>
    <row r="49" spans="2:24" ht="15.75" x14ac:dyDescent="0.25">
      <c r="B49" s="2">
        <v>38</v>
      </c>
      <c r="C49" s="2" t="s">
        <v>71</v>
      </c>
      <c r="D49" s="3" t="s">
        <v>410</v>
      </c>
      <c r="E49" s="3" t="s">
        <v>70</v>
      </c>
      <c r="F49" s="4" t="s">
        <v>29</v>
      </c>
      <c r="G49" s="4" t="s">
        <v>338</v>
      </c>
      <c r="H49" s="4" t="s">
        <v>25</v>
      </c>
      <c r="I49" s="6">
        <v>6933.9</v>
      </c>
      <c r="J49" s="5"/>
      <c r="K49" s="8"/>
      <c r="L49" s="36"/>
      <c r="O49" s="8">
        <f>I49+J49+K49+L49+M49+N49</f>
        <v>6933.9</v>
      </c>
      <c r="P49" s="5">
        <v>842.91</v>
      </c>
      <c r="T49" s="8">
        <f t="shared" ref="T49:T53" si="9">+O49-P49-Q49-R49-S49</f>
        <v>6090.99</v>
      </c>
    </row>
    <row r="50" spans="2:24" ht="15.75" x14ac:dyDescent="0.25">
      <c r="B50" s="2">
        <v>39</v>
      </c>
      <c r="C50" s="2" t="s">
        <v>46</v>
      </c>
      <c r="D50" s="3" t="s">
        <v>26</v>
      </c>
      <c r="E50" s="3" t="s">
        <v>70</v>
      </c>
      <c r="F50" s="4" t="s">
        <v>29</v>
      </c>
      <c r="G50" s="4" t="s">
        <v>339</v>
      </c>
      <c r="H50" s="1" t="s">
        <v>47</v>
      </c>
      <c r="I50" s="6">
        <v>3866.5</v>
      </c>
      <c r="J50" s="5"/>
      <c r="K50" s="8"/>
      <c r="L50" s="36"/>
      <c r="N50" s="8"/>
      <c r="O50" s="8">
        <f>I50+J50+K50+L50+M50+N50</f>
        <v>3866.5</v>
      </c>
      <c r="P50" s="5">
        <v>299.27</v>
      </c>
      <c r="T50" s="8">
        <f t="shared" si="9"/>
        <v>3567.23</v>
      </c>
      <c r="U50" s="38"/>
    </row>
    <row r="51" spans="2:24" ht="15.75" x14ac:dyDescent="0.25">
      <c r="B51" s="2">
        <v>40</v>
      </c>
      <c r="C51" s="2" t="s">
        <v>173</v>
      </c>
      <c r="D51" s="3" t="s">
        <v>185</v>
      </c>
      <c r="E51" s="3" t="s">
        <v>70</v>
      </c>
      <c r="F51" s="4" t="s">
        <v>29</v>
      </c>
      <c r="G51" s="4" t="s">
        <v>340</v>
      </c>
      <c r="H51" s="4" t="s">
        <v>27</v>
      </c>
      <c r="I51" s="6">
        <v>2866.5</v>
      </c>
      <c r="J51" s="5"/>
      <c r="K51" s="8"/>
      <c r="L51" s="36"/>
      <c r="O51" s="8">
        <f>I51+J51+K51+L51+M51+N51</f>
        <v>2866.5</v>
      </c>
      <c r="P51" s="5">
        <v>45.12</v>
      </c>
      <c r="T51" s="8">
        <f t="shared" si="9"/>
        <v>2821.38</v>
      </c>
      <c r="U51" s="38"/>
      <c r="V51" s="38"/>
      <c r="W51" s="38"/>
      <c r="X51" s="38"/>
    </row>
    <row r="52" spans="2:24" ht="15.75" x14ac:dyDescent="0.25">
      <c r="B52" s="2">
        <v>41</v>
      </c>
      <c r="C52" s="2" t="s">
        <v>153</v>
      </c>
      <c r="D52" s="3" t="s">
        <v>185</v>
      </c>
      <c r="E52" s="3" t="s">
        <v>70</v>
      </c>
      <c r="F52" s="4" t="s">
        <v>29</v>
      </c>
      <c r="G52" s="4" t="s">
        <v>341</v>
      </c>
      <c r="H52" s="4" t="s">
        <v>27</v>
      </c>
      <c r="I52" s="6">
        <v>2752</v>
      </c>
      <c r="J52" s="5"/>
      <c r="K52" s="8"/>
      <c r="L52" s="36"/>
      <c r="O52" s="8">
        <f>I52+J52+K52+L52+M52+N52</f>
        <v>2752</v>
      </c>
      <c r="P52" s="5">
        <v>32.67</v>
      </c>
      <c r="T52" s="8">
        <f t="shared" si="9"/>
        <v>2719.33</v>
      </c>
      <c r="U52" s="38"/>
      <c r="V52" s="38"/>
      <c r="W52" s="38"/>
      <c r="X52" s="38"/>
    </row>
    <row r="53" spans="2:24" ht="15.75" x14ac:dyDescent="0.25">
      <c r="B53" s="2">
        <v>42</v>
      </c>
      <c r="C53" s="2" t="s">
        <v>109</v>
      </c>
      <c r="D53" s="3" t="s">
        <v>185</v>
      </c>
      <c r="E53" s="3" t="s">
        <v>70</v>
      </c>
      <c r="F53" s="4" t="s">
        <v>29</v>
      </c>
      <c r="G53" s="4" t="s">
        <v>342</v>
      </c>
      <c r="H53" s="4" t="s">
        <v>27</v>
      </c>
      <c r="I53" s="5">
        <v>2601.3000000000002</v>
      </c>
      <c r="J53" s="5"/>
      <c r="K53" s="8"/>
      <c r="L53" s="8"/>
      <c r="N53" s="8"/>
      <c r="O53" s="8">
        <f t="shared" ref="O53" si="10">I53+J53+K53+L53+M53+N53</f>
        <v>2601.3000000000002</v>
      </c>
      <c r="P53" s="5">
        <v>1.27</v>
      </c>
      <c r="T53" s="8">
        <f t="shared" si="9"/>
        <v>2600.0300000000002</v>
      </c>
      <c r="U53" s="38"/>
    </row>
    <row r="54" spans="2:24" ht="15.75" x14ac:dyDescent="0.25">
      <c r="B54" s="2">
        <v>43</v>
      </c>
      <c r="C54" s="20" t="s">
        <v>116</v>
      </c>
      <c r="D54" s="2" t="s">
        <v>447</v>
      </c>
      <c r="E54" s="3" t="s">
        <v>70</v>
      </c>
      <c r="F54" s="4" t="s">
        <v>29</v>
      </c>
      <c r="G54" s="4" t="s">
        <v>370</v>
      </c>
      <c r="H54" s="4" t="s">
        <v>27</v>
      </c>
      <c r="I54" s="6">
        <v>2752</v>
      </c>
      <c r="J54" s="5"/>
      <c r="K54" s="8"/>
      <c r="L54" s="8"/>
      <c r="N54" s="8"/>
      <c r="O54" s="8">
        <f>SUM(I54:N54)</f>
        <v>2752</v>
      </c>
      <c r="P54" s="5">
        <v>32.67</v>
      </c>
      <c r="T54" s="8">
        <f>+O54-P54-Q54-R54-S54</f>
        <v>2719.33</v>
      </c>
      <c r="U54" s="38"/>
    </row>
    <row r="55" spans="2:24" ht="15.75" x14ac:dyDescent="0.25">
      <c r="C55" s="33" t="s">
        <v>72</v>
      </c>
      <c r="D55" s="3"/>
      <c r="E55" s="3"/>
      <c r="F55" s="4"/>
      <c r="G55" s="4"/>
      <c r="H55" s="4"/>
      <c r="I55" s="11">
        <f>SUM(I49:I54)</f>
        <v>21772.2</v>
      </c>
      <c r="J55" s="11">
        <f t="shared" ref="J55:S55" si="11">SUM(J49:J54)</f>
        <v>0</v>
      </c>
      <c r="K55" s="11">
        <f t="shared" si="11"/>
        <v>0</v>
      </c>
      <c r="L55" s="11">
        <f t="shared" si="11"/>
        <v>0</v>
      </c>
      <c r="M55" s="11">
        <f t="shared" si="11"/>
        <v>0</v>
      </c>
      <c r="N55" s="11">
        <f t="shared" si="11"/>
        <v>0</v>
      </c>
      <c r="O55" s="11">
        <f>SUM(O49:O54)</f>
        <v>21772.2</v>
      </c>
      <c r="P55" s="11">
        <f>SUM(P49:P54)</f>
        <v>1253.9099999999999</v>
      </c>
      <c r="Q55" s="11">
        <f t="shared" si="11"/>
        <v>0</v>
      </c>
      <c r="R55" s="11">
        <f t="shared" si="11"/>
        <v>0</v>
      </c>
      <c r="S55" s="11">
        <f t="shared" si="11"/>
        <v>0</v>
      </c>
      <c r="T55" s="11">
        <f>SUM(T49:T54)</f>
        <v>20518.29</v>
      </c>
    </row>
    <row r="56" spans="2:24" ht="15.75" x14ac:dyDescent="0.25">
      <c r="C56" s="2"/>
      <c r="D56" s="3"/>
      <c r="E56" s="3"/>
      <c r="F56" s="4"/>
      <c r="G56" s="4"/>
      <c r="H56" s="4"/>
      <c r="I56" s="6"/>
      <c r="J56" s="5"/>
      <c r="P56" s="5"/>
    </row>
    <row r="57" spans="2:24" ht="15.75" x14ac:dyDescent="0.25">
      <c r="B57" s="2"/>
      <c r="C57" s="7" t="s">
        <v>73</v>
      </c>
      <c r="D57" s="2"/>
      <c r="E57" s="2"/>
      <c r="F57" s="2"/>
      <c r="G57" s="2"/>
      <c r="H57" s="2"/>
      <c r="I57" s="2"/>
      <c r="J57" s="2"/>
      <c r="L57" s="2"/>
      <c r="P57" s="2"/>
    </row>
    <row r="58" spans="2:24" ht="15.75" x14ac:dyDescent="0.25">
      <c r="B58" s="2">
        <v>44</v>
      </c>
      <c r="C58" s="3" t="s">
        <v>309</v>
      </c>
      <c r="D58" s="2" t="s">
        <v>43</v>
      </c>
      <c r="E58" s="2" t="s">
        <v>304</v>
      </c>
      <c r="F58" s="4" t="s">
        <v>29</v>
      </c>
      <c r="G58" s="1" t="s">
        <v>397</v>
      </c>
      <c r="H58" s="1" t="s">
        <v>25</v>
      </c>
      <c r="I58" s="8">
        <v>6000</v>
      </c>
      <c r="J58" s="2"/>
      <c r="L58" s="2"/>
      <c r="O58" s="8">
        <f>SUM(I58:N58)</f>
        <v>6000</v>
      </c>
      <c r="P58" s="2">
        <v>643.42999999999995</v>
      </c>
      <c r="T58" s="8">
        <f>SUM(O58-P58-Q58-R58-S58)</f>
        <v>5356.57</v>
      </c>
    </row>
    <row r="59" spans="2:24" ht="15.75" x14ac:dyDescent="0.25">
      <c r="B59" s="2">
        <v>45</v>
      </c>
      <c r="C59" s="2" t="s">
        <v>414</v>
      </c>
      <c r="D59" s="3" t="s">
        <v>43</v>
      </c>
      <c r="E59" s="3" t="s">
        <v>74</v>
      </c>
      <c r="F59" s="4" t="s">
        <v>29</v>
      </c>
      <c r="G59" s="4" t="s">
        <v>343</v>
      </c>
      <c r="H59" s="4" t="s">
        <v>25</v>
      </c>
      <c r="I59" s="6">
        <v>6000</v>
      </c>
      <c r="J59" s="5"/>
      <c r="K59" s="8"/>
      <c r="L59" s="8"/>
      <c r="O59" s="8">
        <f>SUM(I59:N59)</f>
        <v>6000</v>
      </c>
      <c r="P59" s="5">
        <v>643.42999999999995</v>
      </c>
      <c r="T59" s="8">
        <f>SUM(O59-P59-Q59-R59-S59)</f>
        <v>5356.57</v>
      </c>
    </row>
    <row r="60" spans="2:24" ht="15.75" x14ac:dyDescent="0.25">
      <c r="B60" s="2">
        <v>46</v>
      </c>
      <c r="C60" s="20" t="s">
        <v>78</v>
      </c>
      <c r="D60" s="3" t="s">
        <v>76</v>
      </c>
      <c r="E60" s="3" t="s">
        <v>74</v>
      </c>
      <c r="F60" s="4" t="s">
        <v>29</v>
      </c>
      <c r="G60" s="4" t="s">
        <v>344</v>
      </c>
      <c r="H60" s="4" t="s">
        <v>27</v>
      </c>
      <c r="I60" s="6">
        <v>3442.37</v>
      </c>
      <c r="J60" s="5"/>
      <c r="K60" s="8"/>
      <c r="L60" s="8"/>
      <c r="N60" s="8"/>
      <c r="O60" s="8">
        <f t="shared" ref="O60:O102" si="12">SUM(I60:N60)</f>
        <v>3442.37</v>
      </c>
      <c r="P60" s="5">
        <v>128.03</v>
      </c>
      <c r="T60" s="8">
        <f>+O60-P60-Q60-R60-S60</f>
        <v>3314.3399999999997</v>
      </c>
      <c r="U60" s="38"/>
    </row>
    <row r="61" spans="2:24" ht="15.75" x14ac:dyDescent="0.25">
      <c r="B61" s="2">
        <v>47</v>
      </c>
      <c r="C61" s="2" t="s">
        <v>77</v>
      </c>
      <c r="D61" s="3" t="s">
        <v>200</v>
      </c>
      <c r="E61" s="3" t="s">
        <v>74</v>
      </c>
      <c r="F61" s="4" t="s">
        <v>29</v>
      </c>
      <c r="G61" s="4" t="s">
        <v>345</v>
      </c>
      <c r="H61" s="4" t="s">
        <v>27</v>
      </c>
      <c r="I61" s="6">
        <v>3142.44</v>
      </c>
      <c r="J61" s="5"/>
      <c r="K61" s="8"/>
      <c r="L61" s="8"/>
      <c r="N61" s="8"/>
      <c r="O61" s="8">
        <f t="shared" si="12"/>
        <v>3142.44</v>
      </c>
      <c r="P61" s="5">
        <v>95.4</v>
      </c>
      <c r="T61" s="8">
        <f t="shared" ref="T61:T102" si="13">+O61-P61-Q61-R61-S61</f>
        <v>3047.04</v>
      </c>
      <c r="U61" s="38"/>
    </row>
    <row r="62" spans="2:24" ht="15.75" x14ac:dyDescent="0.25">
      <c r="B62" s="2">
        <v>48</v>
      </c>
      <c r="C62" s="2" t="s">
        <v>85</v>
      </c>
      <c r="D62" s="3" t="s">
        <v>86</v>
      </c>
      <c r="E62" s="3" t="s">
        <v>74</v>
      </c>
      <c r="F62" s="4" t="s">
        <v>29</v>
      </c>
      <c r="G62" s="4" t="s">
        <v>346</v>
      </c>
      <c r="H62" s="4" t="s">
        <v>27</v>
      </c>
      <c r="I62" s="6">
        <v>3142.44</v>
      </c>
      <c r="J62" s="5"/>
      <c r="K62" s="8"/>
      <c r="L62" s="8"/>
      <c r="N62" s="8"/>
      <c r="O62" s="8">
        <f t="shared" si="12"/>
        <v>3142.44</v>
      </c>
      <c r="P62" s="5">
        <v>95.4</v>
      </c>
      <c r="T62" s="8">
        <f>+O62-P62-Q62-R62-S62</f>
        <v>3047.04</v>
      </c>
      <c r="U62" s="38"/>
    </row>
    <row r="63" spans="2:24" ht="15.75" x14ac:dyDescent="0.25">
      <c r="B63" s="2">
        <v>49</v>
      </c>
      <c r="C63" s="2" t="s">
        <v>87</v>
      </c>
      <c r="D63" s="3" t="s">
        <v>86</v>
      </c>
      <c r="E63" s="3" t="s">
        <v>74</v>
      </c>
      <c r="F63" s="4" t="s">
        <v>29</v>
      </c>
      <c r="G63" s="4" t="s">
        <v>347</v>
      </c>
      <c r="H63" s="4" t="s">
        <v>27</v>
      </c>
      <c r="I63" s="6">
        <v>3142.44</v>
      </c>
      <c r="J63" s="5"/>
      <c r="K63" s="8"/>
      <c r="L63" s="8"/>
      <c r="N63" s="8"/>
      <c r="O63" s="8">
        <f t="shared" si="12"/>
        <v>3142.44</v>
      </c>
      <c r="P63" s="5">
        <v>95.4</v>
      </c>
      <c r="T63" s="8">
        <f>+O63-P63-Q63-R63-S63</f>
        <v>3047.04</v>
      </c>
      <c r="U63" s="38"/>
    </row>
    <row r="64" spans="2:24" ht="15.75" x14ac:dyDescent="0.25">
      <c r="B64" s="2">
        <v>50</v>
      </c>
      <c r="C64" s="2" t="s">
        <v>79</v>
      </c>
      <c r="D64" s="3" t="s">
        <v>244</v>
      </c>
      <c r="E64" s="3" t="s">
        <v>74</v>
      </c>
      <c r="F64" s="4" t="s">
        <v>29</v>
      </c>
      <c r="G64" s="4" t="s">
        <v>348</v>
      </c>
      <c r="H64" s="4" t="s">
        <v>81</v>
      </c>
      <c r="I64" s="5">
        <v>2601.3000000000002</v>
      </c>
      <c r="J64" s="5"/>
      <c r="K64" s="8"/>
      <c r="L64" s="8"/>
      <c r="N64" s="8"/>
      <c r="O64" s="8">
        <f t="shared" si="12"/>
        <v>2601.3000000000002</v>
      </c>
      <c r="P64" s="5">
        <v>1.27</v>
      </c>
      <c r="T64" s="8">
        <f t="shared" si="13"/>
        <v>2600.0300000000002</v>
      </c>
      <c r="U64" s="38"/>
    </row>
    <row r="65" spans="2:21" ht="15.75" x14ac:dyDescent="0.25">
      <c r="B65" s="2">
        <v>51</v>
      </c>
      <c r="C65" s="20" t="s">
        <v>82</v>
      </c>
      <c r="D65" s="3" t="s">
        <v>80</v>
      </c>
      <c r="E65" s="3" t="s">
        <v>74</v>
      </c>
      <c r="F65" s="4" t="s">
        <v>29</v>
      </c>
      <c r="G65" s="4" t="s">
        <v>349</v>
      </c>
      <c r="H65" s="4" t="s">
        <v>81</v>
      </c>
      <c r="I65" s="6">
        <v>2402.5</v>
      </c>
      <c r="J65" s="5">
        <v>19.34</v>
      </c>
      <c r="K65" s="8"/>
      <c r="L65" s="8"/>
      <c r="N65" s="8"/>
      <c r="O65" s="8">
        <f t="shared" si="12"/>
        <v>2421.84</v>
      </c>
      <c r="P65" s="5"/>
      <c r="T65" s="8">
        <f t="shared" si="13"/>
        <v>2421.84</v>
      </c>
      <c r="U65" s="38"/>
    </row>
    <row r="66" spans="2:21" ht="15.75" x14ac:dyDescent="0.25">
      <c r="B66" s="2">
        <v>52</v>
      </c>
      <c r="C66" s="2" t="s">
        <v>83</v>
      </c>
      <c r="D66" s="3" t="s">
        <v>84</v>
      </c>
      <c r="E66" s="3" t="s">
        <v>74</v>
      </c>
      <c r="F66" s="4" t="s">
        <v>29</v>
      </c>
      <c r="G66" s="4" t="s">
        <v>350</v>
      </c>
      <c r="H66" s="4" t="s">
        <v>202</v>
      </c>
      <c r="I66" s="6">
        <v>2601.3000000000002</v>
      </c>
      <c r="J66" s="5"/>
      <c r="K66" s="8"/>
      <c r="L66" s="8"/>
      <c r="N66" s="8"/>
      <c r="O66" s="8">
        <f t="shared" si="12"/>
        <v>2601.3000000000002</v>
      </c>
      <c r="P66" s="5">
        <v>1.27</v>
      </c>
      <c r="T66" s="8">
        <f t="shared" si="13"/>
        <v>2600.0300000000002</v>
      </c>
      <c r="U66" s="38"/>
    </row>
    <row r="67" spans="2:21" ht="15.75" x14ac:dyDescent="0.25">
      <c r="B67" s="2">
        <v>53</v>
      </c>
      <c r="C67" s="2" t="s">
        <v>75</v>
      </c>
      <c r="D67" s="3" t="s">
        <v>201</v>
      </c>
      <c r="E67" s="3" t="s">
        <v>74</v>
      </c>
      <c r="F67" s="4" t="s">
        <v>29</v>
      </c>
      <c r="G67" s="4" t="s">
        <v>351</v>
      </c>
      <c r="H67" s="4" t="s">
        <v>27</v>
      </c>
      <c r="I67" s="6">
        <v>3142.44</v>
      </c>
      <c r="J67" s="5"/>
      <c r="K67" s="8"/>
      <c r="L67" s="8"/>
      <c r="N67" s="8"/>
      <c r="O67" s="8">
        <f t="shared" si="12"/>
        <v>3142.44</v>
      </c>
      <c r="P67" s="5">
        <v>95.4</v>
      </c>
      <c r="T67" s="8">
        <f>+O67-P67-Q67-R67-S67</f>
        <v>3047.04</v>
      </c>
      <c r="U67" s="38"/>
    </row>
    <row r="68" spans="2:21" ht="15.75" x14ac:dyDescent="0.25">
      <c r="B68" s="2">
        <v>54</v>
      </c>
      <c r="C68" s="2" t="s">
        <v>302</v>
      </c>
      <c r="D68" s="3" t="s">
        <v>409</v>
      </c>
      <c r="E68" s="3" t="s">
        <v>88</v>
      </c>
      <c r="F68" s="4" t="s">
        <v>29</v>
      </c>
      <c r="G68" s="4" t="s">
        <v>352</v>
      </c>
      <c r="H68" s="4" t="s">
        <v>25</v>
      </c>
      <c r="I68" s="6">
        <v>5159.5</v>
      </c>
      <c r="J68" s="5"/>
      <c r="K68" s="8"/>
      <c r="L68" s="8"/>
      <c r="O68" s="8">
        <f t="shared" si="12"/>
        <v>5159.5</v>
      </c>
      <c r="P68" s="5">
        <v>490.17</v>
      </c>
      <c r="T68" s="8">
        <f t="shared" si="13"/>
        <v>4669.33</v>
      </c>
    </row>
    <row r="69" spans="2:21" ht="15.75" x14ac:dyDescent="0.25">
      <c r="B69" s="2">
        <v>55</v>
      </c>
      <c r="C69" s="2" t="s">
        <v>305</v>
      </c>
      <c r="D69" s="3" t="s">
        <v>411</v>
      </c>
      <c r="E69" s="3" t="s">
        <v>265</v>
      </c>
      <c r="F69" s="4" t="s">
        <v>29</v>
      </c>
      <c r="G69" s="4" t="s">
        <v>353</v>
      </c>
      <c r="H69" s="4" t="s">
        <v>25</v>
      </c>
      <c r="I69" s="6">
        <v>4555</v>
      </c>
      <c r="J69" s="5"/>
      <c r="K69" s="8"/>
      <c r="L69" s="8"/>
      <c r="M69" s="8"/>
      <c r="N69" s="8"/>
      <c r="O69" s="8">
        <f t="shared" si="12"/>
        <v>4555</v>
      </c>
      <c r="P69" s="5">
        <v>389.38</v>
      </c>
      <c r="Q69" s="8"/>
      <c r="R69" s="5"/>
      <c r="T69" s="8">
        <f t="shared" si="13"/>
        <v>4165.62</v>
      </c>
    </row>
    <row r="70" spans="2:21" ht="15.75" x14ac:dyDescent="0.25">
      <c r="B70" s="2">
        <v>56</v>
      </c>
      <c r="C70" s="2" t="s">
        <v>91</v>
      </c>
      <c r="D70" s="3" t="s">
        <v>89</v>
      </c>
      <c r="E70" s="3" t="s">
        <v>90</v>
      </c>
      <c r="F70" s="4" t="s">
        <v>29</v>
      </c>
      <c r="G70" s="4" t="s">
        <v>354</v>
      </c>
      <c r="H70" s="4" t="s">
        <v>47</v>
      </c>
      <c r="I70" s="5">
        <v>4357.84</v>
      </c>
      <c r="J70" s="5"/>
      <c r="K70" s="8"/>
      <c r="L70" s="8"/>
      <c r="M70" s="8"/>
      <c r="N70" s="8"/>
      <c r="O70" s="8">
        <f t="shared" si="12"/>
        <v>4357.84</v>
      </c>
      <c r="P70" s="5">
        <v>357.84</v>
      </c>
      <c r="T70" s="8">
        <f t="shared" si="13"/>
        <v>4000</v>
      </c>
      <c r="U70" s="38"/>
    </row>
    <row r="71" spans="2:21" ht="15.75" x14ac:dyDescent="0.25">
      <c r="B71" s="2">
        <v>57</v>
      </c>
      <c r="C71" s="2" t="s">
        <v>92</v>
      </c>
      <c r="D71" s="3" t="s">
        <v>89</v>
      </c>
      <c r="E71" s="3" t="s">
        <v>93</v>
      </c>
      <c r="F71" s="4" t="s">
        <v>29</v>
      </c>
      <c r="G71" s="4" t="s">
        <v>355</v>
      </c>
      <c r="H71" s="4" t="s">
        <v>47</v>
      </c>
      <c r="I71" s="5">
        <v>4357.84</v>
      </c>
      <c r="J71" s="5"/>
      <c r="K71" s="8"/>
      <c r="L71" s="8"/>
      <c r="M71" s="36"/>
      <c r="N71" s="36"/>
      <c r="O71" s="8">
        <f t="shared" si="12"/>
        <v>4357.84</v>
      </c>
      <c r="P71" s="5">
        <v>357.84</v>
      </c>
      <c r="T71" s="8">
        <f t="shared" si="13"/>
        <v>4000</v>
      </c>
    </row>
    <row r="72" spans="2:21" ht="15.75" x14ac:dyDescent="0.25">
      <c r="B72" s="2">
        <v>58</v>
      </c>
      <c r="C72" s="2" t="s">
        <v>94</v>
      </c>
      <c r="D72" s="3" t="s">
        <v>95</v>
      </c>
      <c r="E72" s="3" t="s">
        <v>90</v>
      </c>
      <c r="F72" s="4" t="s">
        <v>29</v>
      </c>
      <c r="G72" s="4" t="s">
        <v>356</v>
      </c>
      <c r="H72" s="4" t="s">
        <v>47</v>
      </c>
      <c r="I72" s="6">
        <v>3391.5</v>
      </c>
      <c r="J72" s="5"/>
      <c r="K72" s="8"/>
      <c r="L72" s="8"/>
      <c r="M72" s="8"/>
      <c r="N72" s="8"/>
      <c r="O72" s="8">
        <f t="shared" si="12"/>
        <v>3391.5</v>
      </c>
      <c r="P72" s="5">
        <v>122.49</v>
      </c>
      <c r="T72" s="8">
        <f t="shared" si="13"/>
        <v>3269.01</v>
      </c>
      <c r="U72" s="38"/>
    </row>
    <row r="73" spans="2:21" ht="15.75" x14ac:dyDescent="0.25">
      <c r="B73" s="2">
        <v>59</v>
      </c>
      <c r="C73" s="2" t="s">
        <v>96</v>
      </c>
      <c r="D73" s="3" t="s">
        <v>97</v>
      </c>
      <c r="E73" s="3" t="s">
        <v>90</v>
      </c>
      <c r="F73" s="4" t="s">
        <v>29</v>
      </c>
      <c r="G73" s="4" t="s">
        <v>357</v>
      </c>
      <c r="H73" s="4" t="s">
        <v>27</v>
      </c>
      <c r="I73" s="6">
        <v>3201.86</v>
      </c>
      <c r="J73" s="5"/>
      <c r="K73" s="8"/>
      <c r="L73" s="8"/>
      <c r="M73" s="8"/>
      <c r="N73" s="8"/>
      <c r="O73" s="8">
        <f t="shared" si="12"/>
        <v>3201.86</v>
      </c>
      <c r="P73" s="5">
        <v>101.86</v>
      </c>
      <c r="T73" s="8">
        <f t="shared" si="13"/>
        <v>3100</v>
      </c>
      <c r="U73" s="38"/>
    </row>
    <row r="74" spans="2:21" ht="15.75" x14ac:dyDescent="0.25">
      <c r="B74" s="2">
        <v>60</v>
      </c>
      <c r="C74" s="2" t="s">
        <v>222</v>
      </c>
      <c r="D74" s="3" t="s">
        <v>97</v>
      </c>
      <c r="E74" s="3" t="s">
        <v>90</v>
      </c>
      <c r="F74" s="4" t="s">
        <v>29</v>
      </c>
      <c r="G74" s="4" t="s">
        <v>358</v>
      </c>
      <c r="H74" s="4" t="s">
        <v>27</v>
      </c>
      <c r="I74" s="6">
        <v>3201.86</v>
      </c>
      <c r="J74" s="5"/>
      <c r="K74" s="8"/>
      <c r="L74" s="8"/>
      <c r="M74" s="8"/>
      <c r="N74" s="8"/>
      <c r="O74" s="8">
        <f t="shared" si="12"/>
        <v>3201.86</v>
      </c>
      <c r="P74" s="5">
        <v>101.86</v>
      </c>
      <c r="T74" s="8">
        <f t="shared" si="13"/>
        <v>3100</v>
      </c>
      <c r="U74" s="38"/>
    </row>
    <row r="75" spans="2:21" ht="15.75" x14ac:dyDescent="0.25">
      <c r="B75" s="2">
        <v>61</v>
      </c>
      <c r="C75" s="2" t="s">
        <v>100</v>
      </c>
      <c r="D75" s="3" t="s">
        <v>97</v>
      </c>
      <c r="E75" s="3" t="s">
        <v>90</v>
      </c>
      <c r="F75" s="4" t="s">
        <v>29</v>
      </c>
      <c r="G75" s="4" t="s">
        <v>359</v>
      </c>
      <c r="H75" s="4" t="s">
        <v>27</v>
      </c>
      <c r="I75" s="6">
        <v>3201.86</v>
      </c>
      <c r="J75" s="5"/>
      <c r="K75" s="8"/>
      <c r="L75" s="8"/>
      <c r="M75" s="36"/>
      <c r="N75" s="8"/>
      <c r="O75" s="8">
        <f t="shared" si="12"/>
        <v>3201.86</v>
      </c>
      <c r="P75" s="5">
        <v>101.86</v>
      </c>
      <c r="T75" s="8">
        <f t="shared" si="13"/>
        <v>3100</v>
      </c>
      <c r="U75" s="38"/>
    </row>
    <row r="76" spans="2:21" ht="15.75" x14ac:dyDescent="0.25">
      <c r="B76" s="2">
        <v>62</v>
      </c>
      <c r="C76" s="2" t="s">
        <v>253</v>
      </c>
      <c r="D76" s="3" t="s">
        <v>97</v>
      </c>
      <c r="E76" s="3" t="s">
        <v>90</v>
      </c>
      <c r="F76" s="4" t="s">
        <v>29</v>
      </c>
      <c r="G76" s="4" t="s">
        <v>360</v>
      </c>
      <c r="H76" s="4" t="s">
        <v>27</v>
      </c>
      <c r="I76" s="6">
        <v>3201.86</v>
      </c>
      <c r="J76" s="5"/>
      <c r="K76" s="8"/>
      <c r="L76" s="8"/>
      <c r="M76" s="36"/>
      <c r="N76" s="8"/>
      <c r="O76" s="8">
        <f t="shared" si="12"/>
        <v>3201.86</v>
      </c>
      <c r="P76" s="5">
        <v>101.86</v>
      </c>
      <c r="T76" s="8">
        <f t="shared" si="13"/>
        <v>3100</v>
      </c>
      <c r="U76" s="38"/>
    </row>
    <row r="77" spans="2:21" ht="15.75" x14ac:dyDescent="0.25">
      <c r="B77" s="2">
        <v>63</v>
      </c>
      <c r="C77" s="2" t="s">
        <v>179</v>
      </c>
      <c r="D77" s="3" t="s">
        <v>198</v>
      </c>
      <c r="E77" s="3" t="s">
        <v>90</v>
      </c>
      <c r="F77" s="4" t="s">
        <v>29</v>
      </c>
      <c r="G77" s="4" t="s">
        <v>361</v>
      </c>
      <c r="H77" s="4" t="s">
        <v>27</v>
      </c>
      <c r="I77" s="6">
        <v>3201.86</v>
      </c>
      <c r="J77" s="5"/>
      <c r="K77" s="8"/>
      <c r="L77" s="8"/>
      <c r="M77">
        <v>210.64</v>
      </c>
      <c r="N77" s="8"/>
      <c r="O77" s="8">
        <f t="shared" si="12"/>
        <v>3412.5</v>
      </c>
      <c r="P77" s="5">
        <v>124.85</v>
      </c>
      <c r="T77" s="8">
        <f t="shared" si="13"/>
        <v>3287.65</v>
      </c>
      <c r="U77" s="38"/>
    </row>
    <row r="78" spans="2:21" ht="15.75" x14ac:dyDescent="0.25">
      <c r="B78" s="2">
        <v>64</v>
      </c>
      <c r="C78" s="2" t="s">
        <v>101</v>
      </c>
      <c r="D78" s="3" t="s">
        <v>99</v>
      </c>
      <c r="E78" s="3" t="s">
        <v>90</v>
      </c>
      <c r="F78" s="4" t="s">
        <v>29</v>
      </c>
      <c r="G78" s="4" t="s">
        <v>362</v>
      </c>
      <c r="H78" s="4" t="s">
        <v>27</v>
      </c>
      <c r="I78" s="5">
        <v>3225.85</v>
      </c>
      <c r="J78" s="5"/>
      <c r="K78" s="8"/>
      <c r="L78" s="8"/>
      <c r="N78" s="8"/>
      <c r="O78" s="8">
        <f t="shared" si="12"/>
        <v>3225.85</v>
      </c>
      <c r="P78" s="5">
        <v>104.47</v>
      </c>
      <c r="T78" s="8">
        <f t="shared" si="13"/>
        <v>3121.38</v>
      </c>
      <c r="U78" s="38"/>
    </row>
    <row r="79" spans="2:21" ht="15.75" x14ac:dyDescent="0.25">
      <c r="B79" s="2">
        <v>65</v>
      </c>
      <c r="C79" s="2" t="s">
        <v>98</v>
      </c>
      <c r="D79" s="3" t="s">
        <v>99</v>
      </c>
      <c r="E79" s="3" t="s">
        <v>90</v>
      </c>
      <c r="F79" s="4" t="s">
        <v>29</v>
      </c>
      <c r="G79" s="4" t="s">
        <v>363</v>
      </c>
      <c r="H79" s="4" t="s">
        <v>27</v>
      </c>
      <c r="I79" s="5">
        <v>3225.85</v>
      </c>
      <c r="J79" s="5"/>
      <c r="K79" s="8"/>
      <c r="L79" s="8"/>
      <c r="O79" s="8">
        <f t="shared" si="12"/>
        <v>3225.85</v>
      </c>
      <c r="P79" s="5">
        <v>104.47</v>
      </c>
      <c r="T79" s="8">
        <f>+O79-P79-Q79-R79-S79</f>
        <v>3121.38</v>
      </c>
    </row>
    <row r="80" spans="2:21" ht="15.75" x14ac:dyDescent="0.25">
      <c r="B80" s="2">
        <v>66</v>
      </c>
      <c r="C80" s="2" t="s">
        <v>102</v>
      </c>
      <c r="D80" s="3" t="s">
        <v>99</v>
      </c>
      <c r="E80" s="3" t="s">
        <v>90</v>
      </c>
      <c r="F80" s="4" t="s">
        <v>29</v>
      </c>
      <c r="G80" s="4" t="s">
        <v>364</v>
      </c>
      <c r="H80" s="4" t="s">
        <v>27</v>
      </c>
      <c r="I80" s="5">
        <v>3225.85</v>
      </c>
      <c r="J80" s="5"/>
      <c r="K80" s="8"/>
      <c r="L80" s="8"/>
      <c r="O80" s="8">
        <f t="shared" si="12"/>
        <v>3225.85</v>
      </c>
      <c r="P80" s="5">
        <v>104.47</v>
      </c>
      <c r="T80" s="8">
        <f t="shared" si="13"/>
        <v>3121.38</v>
      </c>
    </row>
    <row r="81" spans="2:23" ht="15.75" x14ac:dyDescent="0.25">
      <c r="B81" s="2">
        <v>67</v>
      </c>
      <c r="C81" s="2" t="s">
        <v>103</v>
      </c>
      <c r="D81" s="3" t="s">
        <v>43</v>
      </c>
      <c r="E81" s="3" t="s">
        <v>104</v>
      </c>
      <c r="F81" s="4" t="s">
        <v>29</v>
      </c>
      <c r="G81" s="4" t="s">
        <v>365</v>
      </c>
      <c r="H81" s="4" t="s">
        <v>25</v>
      </c>
      <c r="I81" s="6">
        <v>6933.9</v>
      </c>
      <c r="J81" s="5"/>
      <c r="K81" s="8"/>
      <c r="L81" s="8"/>
      <c r="O81" s="8">
        <f t="shared" si="12"/>
        <v>6933.9</v>
      </c>
      <c r="P81" s="5">
        <v>842.91</v>
      </c>
      <c r="T81" s="8">
        <f t="shared" si="13"/>
        <v>6090.99</v>
      </c>
    </row>
    <row r="82" spans="2:23" ht="15.75" x14ac:dyDescent="0.25">
      <c r="B82" s="2">
        <v>68</v>
      </c>
      <c r="C82" s="2" t="s">
        <v>172</v>
      </c>
      <c r="D82" s="3" t="s">
        <v>26</v>
      </c>
      <c r="E82" s="3" t="s">
        <v>104</v>
      </c>
      <c r="F82" s="4" t="s">
        <v>29</v>
      </c>
      <c r="G82" s="4" t="s">
        <v>366</v>
      </c>
      <c r="H82" s="4" t="s">
        <v>27</v>
      </c>
      <c r="I82" s="10">
        <v>2730</v>
      </c>
      <c r="J82" s="17"/>
      <c r="K82" s="8"/>
      <c r="L82" s="8"/>
      <c r="O82" s="8">
        <f t="shared" si="12"/>
        <v>2730</v>
      </c>
      <c r="P82" s="17">
        <v>30.27</v>
      </c>
      <c r="T82" s="8">
        <f t="shared" si="13"/>
        <v>2699.73</v>
      </c>
      <c r="U82" s="38"/>
      <c r="V82" s="38"/>
      <c r="W82" s="38"/>
    </row>
    <row r="83" spans="2:23" ht="15.75" x14ac:dyDescent="0.25">
      <c r="B83" s="2">
        <v>69</v>
      </c>
      <c r="C83" s="2" t="s">
        <v>105</v>
      </c>
      <c r="D83" s="3" t="s">
        <v>174</v>
      </c>
      <c r="E83" s="3" t="s">
        <v>104</v>
      </c>
      <c r="F83" s="4" t="s">
        <v>29</v>
      </c>
      <c r="G83" s="4" t="s">
        <v>367</v>
      </c>
      <c r="H83" s="4" t="s">
        <v>47</v>
      </c>
      <c r="I83" s="17">
        <v>3554.24</v>
      </c>
      <c r="J83" s="17"/>
      <c r="K83" s="8"/>
      <c r="L83" s="8"/>
      <c r="N83" s="8"/>
      <c r="O83" s="8">
        <f t="shared" si="12"/>
        <v>3554.24</v>
      </c>
      <c r="P83" s="17">
        <v>157.9</v>
      </c>
      <c r="T83" s="8">
        <f t="shared" si="13"/>
        <v>3396.3399999999997</v>
      </c>
      <c r="U83" s="38"/>
    </row>
    <row r="84" spans="2:23" ht="15.75" x14ac:dyDescent="0.25">
      <c r="B84" s="2">
        <v>70</v>
      </c>
      <c r="C84" s="2" t="s">
        <v>114</v>
      </c>
      <c r="D84" s="3" t="s">
        <v>175</v>
      </c>
      <c r="E84" s="3" t="s">
        <v>104</v>
      </c>
      <c r="F84" s="4" t="s">
        <v>29</v>
      </c>
      <c r="G84" s="4" t="s">
        <v>368</v>
      </c>
      <c r="H84" s="4" t="s">
        <v>27</v>
      </c>
      <c r="I84" s="6">
        <v>2987.45</v>
      </c>
      <c r="J84" s="5"/>
      <c r="K84" s="8"/>
      <c r="L84" s="8"/>
      <c r="M84" s="2"/>
      <c r="N84" s="8"/>
      <c r="O84" s="8">
        <f t="shared" si="12"/>
        <v>2987.45</v>
      </c>
      <c r="P84" s="5">
        <v>58.28</v>
      </c>
      <c r="Q84" s="2"/>
      <c r="R84" s="2"/>
      <c r="S84" s="2"/>
      <c r="T84" s="8">
        <f t="shared" ref="T84:T90" si="14">+O84-P84-Q84-R84-S84</f>
        <v>2929.1699999999996</v>
      </c>
      <c r="U84" s="38"/>
    </row>
    <row r="85" spans="2:23" ht="15.75" x14ac:dyDescent="0.25">
      <c r="B85" s="2">
        <v>71</v>
      </c>
      <c r="C85" s="2" t="s">
        <v>115</v>
      </c>
      <c r="D85" s="3" t="s">
        <v>175</v>
      </c>
      <c r="E85" s="3" t="s">
        <v>104</v>
      </c>
      <c r="F85" s="4" t="s">
        <v>29</v>
      </c>
      <c r="G85" s="4" t="s">
        <v>369</v>
      </c>
      <c r="H85" s="4" t="s">
        <v>27</v>
      </c>
      <c r="I85" s="6">
        <v>2987.45</v>
      </c>
      <c r="J85" s="5"/>
      <c r="K85" s="8"/>
      <c r="L85" s="8"/>
      <c r="M85" s="2"/>
      <c r="N85" s="8"/>
      <c r="O85" s="8">
        <f t="shared" si="12"/>
        <v>2987.45</v>
      </c>
      <c r="P85" s="5">
        <v>58.28</v>
      </c>
      <c r="Q85" s="2"/>
      <c r="R85" s="2"/>
      <c r="S85" s="2"/>
      <c r="T85" s="8">
        <f t="shared" si="14"/>
        <v>2929.1699999999996</v>
      </c>
      <c r="U85" s="38"/>
      <c r="V85" s="38"/>
    </row>
    <row r="86" spans="2:23" ht="15.75" x14ac:dyDescent="0.25">
      <c r="B86" s="2">
        <v>72</v>
      </c>
      <c r="C86" s="2" t="s">
        <v>108</v>
      </c>
      <c r="D86" s="3" t="s">
        <v>175</v>
      </c>
      <c r="E86" s="3" t="s">
        <v>104</v>
      </c>
      <c r="F86" s="4" t="s">
        <v>29</v>
      </c>
      <c r="G86" s="4" t="s">
        <v>375</v>
      </c>
      <c r="H86" s="4" t="s">
        <v>81</v>
      </c>
      <c r="I86" s="5">
        <v>2987.45</v>
      </c>
      <c r="J86" s="5"/>
      <c r="K86" s="8"/>
      <c r="L86" s="8"/>
      <c r="N86" s="8"/>
      <c r="O86" s="8">
        <f>SUM(I86:N86)</f>
        <v>2987.45</v>
      </c>
      <c r="P86" s="5">
        <v>58.28</v>
      </c>
      <c r="T86" s="8">
        <f>+O86-P86-Q86-R86-S86</f>
        <v>2929.1699999999996</v>
      </c>
      <c r="U86" s="38"/>
    </row>
    <row r="87" spans="2:23" ht="15.75" x14ac:dyDescent="0.25">
      <c r="B87" s="2">
        <v>73</v>
      </c>
      <c r="C87" s="2" t="s">
        <v>112</v>
      </c>
      <c r="D87" s="3" t="s">
        <v>113</v>
      </c>
      <c r="E87" s="3" t="s">
        <v>104</v>
      </c>
      <c r="F87" s="4" t="s">
        <v>29</v>
      </c>
      <c r="G87" s="4" t="s">
        <v>371</v>
      </c>
      <c r="H87" s="4" t="s">
        <v>47</v>
      </c>
      <c r="I87" s="6">
        <v>4569.1499999999996</v>
      </c>
      <c r="J87" s="5"/>
      <c r="K87" s="8"/>
      <c r="L87" s="8"/>
      <c r="O87" s="8">
        <f t="shared" si="12"/>
        <v>4569.1499999999996</v>
      </c>
      <c r="P87" s="5">
        <v>391.65</v>
      </c>
      <c r="T87" s="8">
        <f>+O87-P87-Q87-R87-S87</f>
        <v>4177.5</v>
      </c>
    </row>
    <row r="88" spans="2:23" ht="15.75" x14ac:dyDescent="0.25">
      <c r="B88" s="2">
        <v>74</v>
      </c>
      <c r="C88" s="2" t="s">
        <v>182</v>
      </c>
      <c r="D88" s="3" t="s">
        <v>113</v>
      </c>
      <c r="E88" s="3" t="s">
        <v>104</v>
      </c>
      <c r="F88" s="4" t="s">
        <v>29</v>
      </c>
      <c r="G88" s="4" t="s">
        <v>372</v>
      </c>
      <c r="H88" s="4" t="s">
        <v>47</v>
      </c>
      <c r="I88" s="6">
        <v>5340.5</v>
      </c>
      <c r="J88" s="5"/>
      <c r="K88" s="8"/>
      <c r="L88" s="8"/>
      <c r="O88" s="8">
        <f t="shared" ref="O88:O93" si="15">SUM(I88:N88)</f>
        <v>5340.5</v>
      </c>
      <c r="P88" s="5">
        <v>522.61</v>
      </c>
      <c r="T88" s="8">
        <f>+O88-P88-Q88-R88-S88</f>
        <v>4817.8900000000003</v>
      </c>
    </row>
    <row r="89" spans="2:23" ht="15.75" x14ac:dyDescent="0.25">
      <c r="B89" s="2">
        <v>75</v>
      </c>
      <c r="C89" s="2" t="s">
        <v>148</v>
      </c>
      <c r="D89" s="3" t="s">
        <v>448</v>
      </c>
      <c r="E89" s="3" t="s">
        <v>104</v>
      </c>
      <c r="F89" s="4" t="s">
        <v>29</v>
      </c>
      <c r="G89" s="4" t="s">
        <v>393</v>
      </c>
      <c r="H89" s="4" t="s">
        <v>81</v>
      </c>
      <c r="I89" s="6">
        <v>2293</v>
      </c>
      <c r="J89" s="5">
        <v>40.72</v>
      </c>
      <c r="K89" s="8"/>
      <c r="L89" s="36"/>
      <c r="O89" s="8">
        <f t="shared" si="15"/>
        <v>2333.7199999999998</v>
      </c>
      <c r="P89" s="5"/>
      <c r="T89" s="8">
        <f>+O89-P89-Q89-R89-S89</f>
        <v>2333.7199999999998</v>
      </c>
    </row>
    <row r="90" spans="2:23" ht="15.75" x14ac:dyDescent="0.25">
      <c r="B90" s="2">
        <v>76</v>
      </c>
      <c r="C90" s="2" t="s">
        <v>110</v>
      </c>
      <c r="D90" s="3" t="s">
        <v>199</v>
      </c>
      <c r="E90" s="3" t="s">
        <v>104</v>
      </c>
      <c r="F90" s="4" t="s">
        <v>29</v>
      </c>
      <c r="G90" s="4" t="s">
        <v>373</v>
      </c>
      <c r="H90" s="4" t="s">
        <v>27</v>
      </c>
      <c r="I90" s="6">
        <v>3391.5</v>
      </c>
      <c r="J90" s="5"/>
      <c r="K90" s="8"/>
      <c r="L90" s="8"/>
      <c r="M90" s="2"/>
      <c r="N90" s="8"/>
      <c r="O90" s="8">
        <f t="shared" si="15"/>
        <v>3391.5</v>
      </c>
      <c r="P90" s="5">
        <v>122.49</v>
      </c>
      <c r="Q90" s="2"/>
      <c r="R90" s="2"/>
      <c r="S90" s="2"/>
      <c r="T90" s="8">
        <f t="shared" si="14"/>
        <v>3269.01</v>
      </c>
      <c r="U90" s="38"/>
    </row>
    <row r="91" spans="2:23" ht="15.75" x14ac:dyDescent="0.25">
      <c r="B91" s="2">
        <v>77</v>
      </c>
      <c r="C91" s="2" t="s">
        <v>122</v>
      </c>
      <c r="D91" s="3" t="s">
        <v>107</v>
      </c>
      <c r="E91" s="3" t="s">
        <v>104</v>
      </c>
      <c r="F91" s="4" t="s">
        <v>29</v>
      </c>
      <c r="G91" s="4" t="s">
        <v>380</v>
      </c>
      <c r="H91" s="4" t="s">
        <v>27</v>
      </c>
      <c r="I91" s="6">
        <v>3096</v>
      </c>
      <c r="J91" s="2"/>
      <c r="K91" s="8"/>
      <c r="L91" s="8"/>
      <c r="M91" s="2"/>
      <c r="N91" s="8"/>
      <c r="O91" s="8">
        <f t="shared" si="15"/>
        <v>3096</v>
      </c>
      <c r="P91" s="5">
        <v>90.34</v>
      </c>
      <c r="Q91" s="8"/>
      <c r="R91" s="8"/>
      <c r="S91" s="8"/>
      <c r="T91" s="8">
        <f>+O91-P91-Q91-R91-S91</f>
        <v>3005.66</v>
      </c>
      <c r="U91" s="38"/>
    </row>
    <row r="92" spans="2:23" ht="15.75" x14ac:dyDescent="0.25">
      <c r="B92" s="2">
        <v>78</v>
      </c>
      <c r="C92" s="2" t="s">
        <v>106</v>
      </c>
      <c r="D92" s="3" t="s">
        <v>107</v>
      </c>
      <c r="E92" s="3" t="s">
        <v>104</v>
      </c>
      <c r="F92" s="4" t="s">
        <v>29</v>
      </c>
      <c r="G92" s="4" t="s">
        <v>374</v>
      </c>
      <c r="H92" s="4" t="s">
        <v>81</v>
      </c>
      <c r="I92" s="6">
        <v>2987.45</v>
      </c>
      <c r="J92" s="5"/>
      <c r="K92" s="8"/>
      <c r="L92" s="8"/>
      <c r="M92" s="2"/>
      <c r="N92" s="8"/>
      <c r="O92" s="8">
        <f t="shared" si="15"/>
        <v>2987.45</v>
      </c>
      <c r="P92" s="17">
        <v>58.28</v>
      </c>
      <c r="Q92" s="2"/>
      <c r="R92" s="2"/>
      <c r="S92" s="2"/>
      <c r="T92" s="8">
        <f t="shared" si="13"/>
        <v>2929.1699999999996</v>
      </c>
      <c r="U92" s="38"/>
    </row>
    <row r="93" spans="2:23" ht="15.75" x14ac:dyDescent="0.25">
      <c r="B93" s="2">
        <v>79</v>
      </c>
      <c r="C93" s="2" t="s">
        <v>39</v>
      </c>
      <c r="D93" s="3" t="s">
        <v>195</v>
      </c>
      <c r="E93" s="3" t="s">
        <v>104</v>
      </c>
      <c r="F93" s="4" t="s">
        <v>29</v>
      </c>
      <c r="G93" s="4" t="s">
        <v>322</v>
      </c>
      <c r="H93" s="4" t="s">
        <v>27</v>
      </c>
      <c r="I93" s="10">
        <v>2866.5</v>
      </c>
      <c r="J93" s="17"/>
      <c r="K93" s="8"/>
      <c r="L93" s="36"/>
      <c r="N93" s="8"/>
      <c r="O93" s="8">
        <f t="shared" si="15"/>
        <v>2866.5</v>
      </c>
      <c r="P93" s="17">
        <v>45.12</v>
      </c>
      <c r="T93" s="8">
        <f t="shared" si="13"/>
        <v>2821.38</v>
      </c>
      <c r="U93" s="38"/>
    </row>
    <row r="94" spans="2:23" ht="15.75" x14ac:dyDescent="0.25">
      <c r="B94" s="2">
        <v>80</v>
      </c>
      <c r="C94" s="2" t="s">
        <v>152</v>
      </c>
      <c r="D94" s="3" t="s">
        <v>449</v>
      </c>
      <c r="E94" s="3" t="s">
        <v>104</v>
      </c>
      <c r="F94" s="4" t="s">
        <v>29</v>
      </c>
      <c r="G94" s="4" t="s">
        <v>376</v>
      </c>
      <c r="H94" s="4" t="s">
        <v>202</v>
      </c>
      <c r="I94" s="6">
        <v>2752</v>
      </c>
      <c r="J94" s="5"/>
      <c r="K94" s="8"/>
      <c r="L94" s="8"/>
      <c r="M94" s="2"/>
      <c r="N94" s="8"/>
      <c r="O94" s="8">
        <f t="shared" si="12"/>
        <v>2752</v>
      </c>
      <c r="P94" s="17">
        <v>32.67</v>
      </c>
      <c r="Q94" s="2"/>
      <c r="R94" s="2"/>
      <c r="S94" s="2"/>
      <c r="T94" s="8">
        <f t="shared" si="13"/>
        <v>2719.33</v>
      </c>
      <c r="U94" s="38"/>
    </row>
    <row r="95" spans="2:23" ht="15.75" x14ac:dyDescent="0.25">
      <c r="B95" s="2">
        <v>81</v>
      </c>
      <c r="C95" s="2" t="s">
        <v>155</v>
      </c>
      <c r="D95" s="3" t="s">
        <v>197</v>
      </c>
      <c r="E95" s="3" t="s">
        <v>104</v>
      </c>
      <c r="F95" s="4" t="s">
        <v>29</v>
      </c>
      <c r="G95" s="4" t="s">
        <v>377</v>
      </c>
      <c r="H95" s="4" t="s">
        <v>27</v>
      </c>
      <c r="I95" s="6">
        <v>3096</v>
      </c>
      <c r="J95" s="5"/>
      <c r="K95" s="8"/>
      <c r="L95" s="8"/>
      <c r="O95" s="8">
        <f t="shared" si="12"/>
        <v>3096</v>
      </c>
      <c r="P95" s="5">
        <v>90.34</v>
      </c>
      <c r="T95" s="8">
        <f t="shared" si="13"/>
        <v>3005.66</v>
      </c>
    </row>
    <row r="96" spans="2:23" ht="15.75" x14ac:dyDescent="0.25">
      <c r="B96" s="2">
        <v>82</v>
      </c>
      <c r="C96" s="2" t="s">
        <v>203</v>
      </c>
      <c r="D96" s="2" t="s">
        <v>196</v>
      </c>
      <c r="E96" s="3" t="s">
        <v>104</v>
      </c>
      <c r="F96" s="4" t="s">
        <v>29</v>
      </c>
      <c r="G96" s="4" t="s">
        <v>378</v>
      </c>
      <c r="H96" s="4" t="s">
        <v>27</v>
      </c>
      <c r="I96" s="6">
        <v>2752</v>
      </c>
      <c r="J96" s="5"/>
      <c r="K96" s="8"/>
      <c r="L96" s="8"/>
      <c r="O96" s="8">
        <f t="shared" si="12"/>
        <v>2752</v>
      </c>
      <c r="P96" s="5">
        <v>32.67</v>
      </c>
      <c r="T96" s="8">
        <f t="shared" si="13"/>
        <v>2719.33</v>
      </c>
    </row>
    <row r="97" spans="2:21" ht="15.75" x14ac:dyDescent="0.25">
      <c r="B97" s="2">
        <v>83</v>
      </c>
      <c r="C97" s="2" t="s">
        <v>117</v>
      </c>
      <c r="D97" s="3" t="s">
        <v>118</v>
      </c>
      <c r="E97" s="3" t="s">
        <v>104</v>
      </c>
      <c r="F97" s="4" t="s">
        <v>29</v>
      </c>
      <c r="G97" s="4" t="s">
        <v>379</v>
      </c>
      <c r="H97" s="4" t="s">
        <v>47</v>
      </c>
      <c r="I97" s="6">
        <v>3096</v>
      </c>
      <c r="J97" s="5"/>
      <c r="K97" s="8"/>
      <c r="L97" s="8"/>
      <c r="M97" s="36"/>
      <c r="N97" s="8"/>
      <c r="O97" s="8">
        <f t="shared" si="12"/>
        <v>3096</v>
      </c>
      <c r="P97" s="5">
        <v>90.34</v>
      </c>
      <c r="T97" s="8">
        <f t="shared" si="13"/>
        <v>3005.66</v>
      </c>
      <c r="U97" s="38"/>
    </row>
    <row r="98" spans="2:21" ht="15.75" x14ac:dyDescent="0.25">
      <c r="B98" s="2">
        <v>84</v>
      </c>
      <c r="C98" s="2" t="s">
        <v>439</v>
      </c>
      <c r="D98" s="3" t="s">
        <v>440</v>
      </c>
      <c r="E98" s="3" t="s">
        <v>104</v>
      </c>
      <c r="F98" s="4" t="s">
        <v>29</v>
      </c>
      <c r="G98" s="4" t="s">
        <v>441</v>
      </c>
      <c r="H98" s="4" t="s">
        <v>27</v>
      </c>
      <c r="I98" s="6">
        <v>3554.24</v>
      </c>
      <c r="J98" s="17"/>
      <c r="K98" s="8"/>
      <c r="L98" s="8"/>
      <c r="N98" s="8"/>
      <c r="O98" s="8">
        <f t="shared" si="12"/>
        <v>3554.24</v>
      </c>
      <c r="P98" s="17">
        <v>157.9</v>
      </c>
      <c r="T98" s="8">
        <f>+O98-P98-Q98-R98-S98</f>
        <v>3396.3399999999997</v>
      </c>
      <c r="U98" s="38"/>
    </row>
    <row r="99" spans="2:21" ht="15.75" x14ac:dyDescent="0.25">
      <c r="B99" s="2">
        <v>85</v>
      </c>
      <c r="C99" s="2" t="s">
        <v>121</v>
      </c>
      <c r="D99" s="3" t="s">
        <v>120</v>
      </c>
      <c r="E99" s="3" t="s">
        <v>104</v>
      </c>
      <c r="F99" s="4" t="s">
        <v>29</v>
      </c>
      <c r="G99" s="4" t="s">
        <v>381</v>
      </c>
      <c r="H99" s="4" t="s">
        <v>27</v>
      </c>
      <c r="I99" s="6">
        <v>2866.5</v>
      </c>
      <c r="J99" s="5"/>
      <c r="K99" s="8"/>
      <c r="L99" s="8"/>
      <c r="N99" s="8"/>
      <c r="O99" s="8">
        <f t="shared" si="12"/>
        <v>2866.5</v>
      </c>
      <c r="P99" s="5">
        <v>45.12</v>
      </c>
      <c r="T99" s="8">
        <f>+O99-P99-Q99-R99-S99</f>
        <v>2821.38</v>
      </c>
      <c r="U99" s="38"/>
    </row>
    <row r="100" spans="2:21" ht="15.75" x14ac:dyDescent="0.25">
      <c r="B100" s="2">
        <v>86</v>
      </c>
      <c r="C100" s="2" t="s">
        <v>119</v>
      </c>
      <c r="D100" s="3" t="s">
        <v>197</v>
      </c>
      <c r="E100" s="3" t="s">
        <v>104</v>
      </c>
      <c r="F100" s="4" t="s">
        <v>29</v>
      </c>
      <c r="G100" s="4" t="s">
        <v>382</v>
      </c>
      <c r="H100" s="4" t="s">
        <v>27</v>
      </c>
      <c r="I100" s="6">
        <v>2752</v>
      </c>
      <c r="J100" s="5"/>
      <c r="K100" s="8"/>
      <c r="L100" s="8"/>
      <c r="N100" s="8"/>
      <c r="O100" s="8">
        <f t="shared" si="12"/>
        <v>2752</v>
      </c>
      <c r="P100" s="5">
        <v>32.67</v>
      </c>
      <c r="R100">
        <v>500</v>
      </c>
      <c r="T100" s="8">
        <f t="shared" si="13"/>
        <v>2219.33</v>
      </c>
      <c r="U100" s="38"/>
    </row>
    <row r="101" spans="2:21" ht="15.75" x14ac:dyDescent="0.25">
      <c r="B101" s="2">
        <v>87</v>
      </c>
      <c r="C101" s="2" t="s">
        <v>154</v>
      </c>
      <c r="D101" s="3" t="s">
        <v>197</v>
      </c>
      <c r="E101" s="3" t="s">
        <v>104</v>
      </c>
      <c r="F101" s="4" t="s">
        <v>29</v>
      </c>
      <c r="G101" s="4" t="s">
        <v>383</v>
      </c>
      <c r="H101" s="4" t="s">
        <v>27</v>
      </c>
      <c r="I101" s="6">
        <v>2752</v>
      </c>
      <c r="J101" s="5"/>
      <c r="K101" s="8"/>
      <c r="L101" s="8"/>
      <c r="N101" s="8"/>
      <c r="O101" s="8">
        <f t="shared" si="12"/>
        <v>2752</v>
      </c>
      <c r="P101" s="5">
        <v>32.67</v>
      </c>
      <c r="T101" s="8">
        <f t="shared" si="13"/>
        <v>2719.33</v>
      </c>
      <c r="U101" s="38"/>
    </row>
    <row r="102" spans="2:21" ht="15.75" x14ac:dyDescent="0.25">
      <c r="B102" s="2">
        <v>88</v>
      </c>
      <c r="C102" s="2" t="s">
        <v>176</v>
      </c>
      <c r="D102" s="3" t="s">
        <v>197</v>
      </c>
      <c r="E102" s="3" t="s">
        <v>104</v>
      </c>
      <c r="F102" s="4" t="s">
        <v>29</v>
      </c>
      <c r="G102" s="4" t="s">
        <v>384</v>
      </c>
      <c r="H102" s="4" t="s">
        <v>27</v>
      </c>
      <c r="I102" s="6">
        <v>2752</v>
      </c>
      <c r="J102" s="5"/>
      <c r="K102" s="8"/>
      <c r="L102" s="8"/>
      <c r="N102" s="8"/>
      <c r="O102" s="8">
        <f t="shared" si="12"/>
        <v>2752</v>
      </c>
      <c r="P102" s="5">
        <v>32.67</v>
      </c>
      <c r="T102" s="8">
        <f t="shared" si="13"/>
        <v>2719.33</v>
      </c>
      <c r="U102" s="38"/>
    </row>
    <row r="103" spans="2:21" ht="15.75" x14ac:dyDescent="0.25">
      <c r="B103" s="2"/>
      <c r="C103" s="33" t="s">
        <v>123</v>
      </c>
      <c r="I103" s="23">
        <f>SUM(I58:I102)</f>
        <v>156223.08999999997</v>
      </c>
      <c r="J103" s="23">
        <f>SUM(J58:J102)</f>
        <v>60.06</v>
      </c>
      <c r="K103" s="23">
        <f t="shared" ref="K103:N103" si="16">SUM(K58:K102)</f>
        <v>0</v>
      </c>
      <c r="L103" s="23">
        <f t="shared" si="16"/>
        <v>0</v>
      </c>
      <c r="M103" s="23">
        <f>SUM(M58:M102)</f>
        <v>210.64</v>
      </c>
      <c r="N103" s="23">
        <f t="shared" si="16"/>
        <v>0</v>
      </c>
      <c r="O103" s="23">
        <f>SUM(O58:O102)</f>
        <v>156493.78999999998</v>
      </c>
      <c r="P103" s="23">
        <f>SUM(P58:P102)</f>
        <v>7345.91</v>
      </c>
      <c r="Q103" s="23">
        <f t="shared" ref="Q103:S103" si="17">SUM(Q58:Q102)</f>
        <v>0</v>
      </c>
      <c r="R103" s="23">
        <f t="shared" si="17"/>
        <v>500</v>
      </c>
      <c r="S103" s="23">
        <f t="shared" si="17"/>
        <v>0</v>
      </c>
      <c r="T103" s="23">
        <f>SUM(T58:T102)</f>
        <v>148647.87999999998</v>
      </c>
    </row>
    <row r="104" spans="2:21" x14ac:dyDescent="0.25">
      <c r="I104" s="36"/>
      <c r="J104" s="36"/>
      <c r="O104" s="36"/>
      <c r="T104" s="36"/>
    </row>
    <row r="105" spans="2:21" ht="15.75" x14ac:dyDescent="0.25">
      <c r="I105" s="23">
        <f>SUM(I103+I55+I46+I31)</f>
        <v>467479.68999999994</v>
      </c>
      <c r="J105" s="23">
        <f>SUM(J103+J55+J46+J31)</f>
        <v>100.78</v>
      </c>
      <c r="K105" s="23">
        <f>K103+K55+K46+K31</f>
        <v>0</v>
      </c>
      <c r="L105" s="23">
        <f>L103+L55+L46+L31</f>
        <v>0</v>
      </c>
      <c r="M105" s="23">
        <f t="shared" ref="M105:T105" si="18">SUM(M103+M55+M46+M31)</f>
        <v>210.64</v>
      </c>
      <c r="N105" s="23">
        <f t="shared" si="18"/>
        <v>0</v>
      </c>
      <c r="O105" s="23">
        <f t="shared" si="18"/>
        <v>467791.11</v>
      </c>
      <c r="P105" s="23">
        <f t="shared" si="18"/>
        <v>48977.919999999998</v>
      </c>
      <c r="Q105" s="23">
        <f t="shared" si="18"/>
        <v>0</v>
      </c>
      <c r="R105" s="23">
        <f t="shared" si="18"/>
        <v>500</v>
      </c>
      <c r="S105" s="23">
        <f t="shared" si="18"/>
        <v>0</v>
      </c>
      <c r="T105" s="23">
        <f t="shared" si="18"/>
        <v>418313.18999999994</v>
      </c>
    </row>
    <row r="108" spans="2:21" ht="15.75" x14ac:dyDescent="0.25">
      <c r="O108" s="8"/>
    </row>
    <row r="110" spans="2:21" ht="15.75" x14ac:dyDescent="0.25">
      <c r="D110" s="52" t="s">
        <v>402</v>
      </c>
      <c r="E110" s="52"/>
      <c r="H110" s="52" t="s">
        <v>124</v>
      </c>
      <c r="I110" s="52"/>
      <c r="J110" s="52"/>
      <c r="K110" s="52"/>
      <c r="O110" s="52" t="s">
        <v>403</v>
      </c>
      <c r="P110" s="52"/>
      <c r="Q110" s="52"/>
      <c r="R110" s="52"/>
    </row>
    <row r="111" spans="2:21" ht="15.75" x14ac:dyDescent="0.25">
      <c r="D111" s="52" t="s">
        <v>22</v>
      </c>
      <c r="E111" s="52"/>
      <c r="H111" s="52" t="s">
        <v>54</v>
      </c>
      <c r="I111" s="52"/>
      <c r="J111" s="52"/>
      <c r="K111" s="52"/>
      <c r="O111" s="52" t="s">
        <v>31</v>
      </c>
      <c r="P111" s="52"/>
      <c r="Q111" s="52"/>
      <c r="R111" s="52"/>
    </row>
    <row r="114" spans="2:20" ht="15.75" x14ac:dyDescent="0.25">
      <c r="B114" s="51" t="s">
        <v>0</v>
      </c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2:20" ht="15.75" x14ac:dyDescent="0.25">
      <c r="B115" s="51" t="s">
        <v>479</v>
      </c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2:20" ht="15.75" x14ac:dyDescent="0.25">
      <c r="B116" s="51" t="s">
        <v>125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2:20" ht="15.75" x14ac:dyDescent="0.25"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2:20" ht="15.75" x14ac:dyDescent="0.25">
      <c r="B118" s="16" t="s">
        <v>126</v>
      </c>
      <c r="C118" s="16" t="s">
        <v>2</v>
      </c>
      <c r="D118" s="7" t="s">
        <v>3</v>
      </c>
      <c r="E118" s="7" t="s">
        <v>4</v>
      </c>
      <c r="F118" s="14" t="s">
        <v>5</v>
      </c>
      <c r="G118" s="14" t="s">
        <v>6</v>
      </c>
      <c r="H118" s="16" t="s">
        <v>127</v>
      </c>
      <c r="I118" s="30" t="s">
        <v>8</v>
      </c>
      <c r="J118" s="30" t="s">
        <v>9</v>
      </c>
      <c r="K118" s="30" t="s">
        <v>10</v>
      </c>
      <c r="L118" s="7" t="s">
        <v>11</v>
      </c>
      <c r="M118" s="7" t="s">
        <v>12</v>
      </c>
      <c r="N118" s="14" t="s">
        <v>13</v>
      </c>
      <c r="O118" s="14" t="s">
        <v>14</v>
      </c>
      <c r="P118" s="14" t="s">
        <v>15</v>
      </c>
      <c r="Q118" s="14" t="s">
        <v>16</v>
      </c>
      <c r="R118" s="14" t="s">
        <v>17</v>
      </c>
      <c r="S118" s="14" t="s">
        <v>18</v>
      </c>
      <c r="T118" s="31" t="s">
        <v>19</v>
      </c>
    </row>
    <row r="119" spans="2:20" ht="15.75" x14ac:dyDescent="0.25">
      <c r="B119" s="24"/>
      <c r="C119" s="24"/>
      <c r="D119" s="28"/>
      <c r="E119" s="28"/>
      <c r="F119" s="29"/>
      <c r="G119" s="29"/>
      <c r="H119" s="24"/>
      <c r="I119" s="9"/>
      <c r="J119" s="9"/>
      <c r="K119" s="9"/>
      <c r="L119" s="3"/>
      <c r="M119" s="3"/>
      <c r="N119" s="4"/>
      <c r="O119" s="4"/>
      <c r="P119" s="4"/>
      <c r="Q119" s="4"/>
      <c r="R119" s="4"/>
      <c r="S119" s="4"/>
      <c r="T119" s="22"/>
    </row>
    <row r="120" spans="2:20" ht="15.75" x14ac:dyDescent="0.25">
      <c r="B120" s="2">
        <v>1</v>
      </c>
      <c r="C120" s="2" t="s">
        <v>131</v>
      </c>
      <c r="D120" s="25" t="s">
        <v>128</v>
      </c>
      <c r="E120" s="25" t="s">
        <v>129</v>
      </c>
      <c r="F120" s="2" t="s">
        <v>130</v>
      </c>
      <c r="G120" s="2"/>
      <c r="H120" s="2"/>
      <c r="I120" s="25">
        <v>1323</v>
      </c>
      <c r="J120" s="25">
        <v>128.75</v>
      </c>
      <c r="K120" s="8"/>
      <c r="L120" s="8"/>
      <c r="O120" s="8">
        <f t="shared" ref="O120:O133" si="19">SUM(I120:N120)</f>
        <v>1451.75</v>
      </c>
      <c r="P120" s="25"/>
      <c r="T120" s="8">
        <f t="shared" ref="T120:T134" si="20">+O120-P120-Q120-R120-S120</f>
        <v>1451.75</v>
      </c>
    </row>
    <row r="121" spans="2:20" ht="15.75" x14ac:dyDescent="0.25">
      <c r="B121" s="2">
        <v>2</v>
      </c>
      <c r="C121" s="2" t="s">
        <v>132</v>
      </c>
      <c r="D121" s="25" t="s">
        <v>128</v>
      </c>
      <c r="E121" s="25" t="s">
        <v>129</v>
      </c>
      <c r="F121" s="2" t="s">
        <v>130</v>
      </c>
      <c r="G121" s="2"/>
      <c r="H121" s="2"/>
      <c r="I121" s="25">
        <v>2025</v>
      </c>
      <c r="J121" s="25">
        <v>71.819999999999993</v>
      </c>
      <c r="K121" s="8"/>
      <c r="L121" s="8"/>
      <c r="O121" s="8">
        <f t="shared" si="19"/>
        <v>2096.8200000000002</v>
      </c>
      <c r="P121" s="25"/>
      <c r="T121" s="8">
        <f t="shared" si="20"/>
        <v>2096.8200000000002</v>
      </c>
    </row>
    <row r="122" spans="2:20" ht="15.75" x14ac:dyDescent="0.25">
      <c r="B122" s="2">
        <v>3</v>
      </c>
      <c r="C122" s="2" t="s">
        <v>133</v>
      </c>
      <c r="D122" s="25" t="s">
        <v>128</v>
      </c>
      <c r="E122" s="25" t="s">
        <v>129</v>
      </c>
      <c r="F122" s="2" t="s">
        <v>130</v>
      </c>
      <c r="G122" s="2"/>
      <c r="H122" s="2"/>
      <c r="I122" s="25">
        <v>2531</v>
      </c>
      <c r="J122" s="25">
        <v>6.38</v>
      </c>
      <c r="K122" s="8"/>
      <c r="L122" s="8"/>
      <c r="O122" s="8">
        <f t="shared" si="19"/>
        <v>2537.38</v>
      </c>
      <c r="P122" s="25"/>
      <c r="T122" s="8">
        <f t="shared" si="20"/>
        <v>2537.38</v>
      </c>
    </row>
    <row r="123" spans="2:20" ht="15.75" x14ac:dyDescent="0.25">
      <c r="B123" s="2">
        <v>4</v>
      </c>
      <c r="C123" s="2" t="s">
        <v>134</v>
      </c>
      <c r="D123" s="25" t="s">
        <v>128</v>
      </c>
      <c r="E123" s="25" t="s">
        <v>129</v>
      </c>
      <c r="F123" s="2" t="s">
        <v>130</v>
      </c>
      <c r="G123" s="2"/>
      <c r="H123" s="2"/>
      <c r="I123" s="25">
        <v>1747.2</v>
      </c>
      <c r="J123" s="25">
        <v>89.6</v>
      </c>
      <c r="K123" s="8"/>
      <c r="L123" s="8"/>
      <c r="N123" s="2"/>
      <c r="O123" s="8">
        <f t="shared" si="19"/>
        <v>1836.8</v>
      </c>
      <c r="P123" s="25"/>
      <c r="Q123" s="2"/>
      <c r="T123" s="8">
        <f t="shared" si="20"/>
        <v>1836.8</v>
      </c>
    </row>
    <row r="124" spans="2:20" ht="15.75" x14ac:dyDescent="0.25">
      <c r="B124" s="2">
        <v>5</v>
      </c>
      <c r="C124" s="2" t="s">
        <v>135</v>
      </c>
      <c r="D124" s="25" t="s">
        <v>128</v>
      </c>
      <c r="E124" s="25" t="s">
        <v>129</v>
      </c>
      <c r="F124" s="2" t="s">
        <v>130</v>
      </c>
      <c r="G124" s="2"/>
      <c r="H124" s="2"/>
      <c r="I124" s="25">
        <v>1651.2</v>
      </c>
      <c r="J124" s="25">
        <v>107.74</v>
      </c>
      <c r="K124" s="8"/>
      <c r="L124" s="8"/>
      <c r="O124" s="8">
        <f t="shared" si="19"/>
        <v>1758.94</v>
      </c>
      <c r="P124" s="25"/>
      <c r="Q124" s="2"/>
      <c r="T124" s="8">
        <f t="shared" si="20"/>
        <v>1758.94</v>
      </c>
    </row>
    <row r="125" spans="2:20" ht="15.75" x14ac:dyDescent="0.25">
      <c r="B125" s="2">
        <v>6</v>
      </c>
      <c r="C125" s="2" t="s">
        <v>136</v>
      </c>
      <c r="D125" s="25" t="s">
        <v>128</v>
      </c>
      <c r="E125" s="25" t="s">
        <v>129</v>
      </c>
      <c r="F125" s="2" t="s">
        <v>130</v>
      </c>
      <c r="G125" s="2"/>
      <c r="H125" s="2"/>
      <c r="I125" s="25">
        <v>2100</v>
      </c>
      <c r="J125" s="25">
        <v>67.02</v>
      </c>
      <c r="K125" s="8"/>
      <c r="L125" s="8"/>
      <c r="M125" s="2"/>
      <c r="N125" s="2"/>
      <c r="O125" s="8">
        <f t="shared" si="19"/>
        <v>2167.02</v>
      </c>
      <c r="P125" s="25"/>
      <c r="Q125" s="2"/>
      <c r="T125" s="8">
        <f t="shared" si="20"/>
        <v>2167.02</v>
      </c>
    </row>
    <row r="126" spans="2:20" ht="15.75" x14ac:dyDescent="0.25">
      <c r="B126" s="2">
        <v>7</v>
      </c>
      <c r="C126" s="2" t="s">
        <v>137</v>
      </c>
      <c r="D126" s="25" t="s">
        <v>128</v>
      </c>
      <c r="E126" s="25" t="s">
        <v>129</v>
      </c>
      <c r="F126" s="2" t="s">
        <v>130</v>
      </c>
      <c r="G126" s="2"/>
      <c r="H126" s="2"/>
      <c r="I126" s="25">
        <v>1834.4</v>
      </c>
      <c r="J126" s="25">
        <v>84.02</v>
      </c>
      <c r="K126" s="8"/>
      <c r="L126" s="8"/>
      <c r="O126" s="8">
        <f t="shared" si="19"/>
        <v>1918.42</v>
      </c>
      <c r="P126" s="25"/>
      <c r="Q126" s="2"/>
      <c r="T126" s="8">
        <f t="shared" si="20"/>
        <v>1918.42</v>
      </c>
    </row>
    <row r="127" spans="2:20" ht="15.75" x14ac:dyDescent="0.25">
      <c r="B127" s="2">
        <v>8</v>
      </c>
      <c r="C127" s="2" t="s">
        <v>138</v>
      </c>
      <c r="D127" s="25" t="s">
        <v>128</v>
      </c>
      <c r="E127" s="25" t="s">
        <v>129</v>
      </c>
      <c r="F127" s="2" t="s">
        <v>130</v>
      </c>
      <c r="G127" s="2"/>
      <c r="H127" s="2"/>
      <c r="I127" s="25">
        <v>2795</v>
      </c>
      <c r="J127" s="25"/>
      <c r="K127" s="8"/>
      <c r="L127" s="8"/>
      <c r="O127" s="8">
        <f t="shared" si="19"/>
        <v>2795</v>
      </c>
      <c r="P127" s="25">
        <v>37.340000000000003</v>
      </c>
      <c r="Q127" s="2"/>
      <c r="T127" s="8">
        <f t="shared" si="20"/>
        <v>2757.66</v>
      </c>
    </row>
    <row r="128" spans="2:20" ht="15.75" x14ac:dyDescent="0.25">
      <c r="B128" s="2">
        <v>9</v>
      </c>
      <c r="C128" s="2" t="s">
        <v>139</v>
      </c>
      <c r="D128" s="25" t="s">
        <v>128</v>
      </c>
      <c r="E128" s="25" t="s">
        <v>129</v>
      </c>
      <c r="F128" s="2" t="s">
        <v>130</v>
      </c>
      <c r="G128" s="2"/>
      <c r="H128" s="2"/>
      <c r="I128" s="25">
        <v>2969.75</v>
      </c>
      <c r="J128" s="25"/>
      <c r="K128" s="8"/>
      <c r="L128" s="8"/>
      <c r="M128" s="2"/>
      <c r="N128" s="2"/>
      <c r="O128" s="8">
        <f t="shared" si="19"/>
        <v>2969.75</v>
      </c>
      <c r="P128" s="25">
        <v>56.36</v>
      </c>
      <c r="T128" s="8">
        <f t="shared" si="20"/>
        <v>2913.39</v>
      </c>
    </row>
    <row r="129" spans="1:23" ht="15.75" x14ac:dyDescent="0.25">
      <c r="B129" s="2">
        <v>10</v>
      </c>
      <c r="C129" s="2" t="s">
        <v>140</v>
      </c>
      <c r="D129" s="25" t="s">
        <v>128</v>
      </c>
      <c r="E129" s="25" t="s">
        <v>129</v>
      </c>
      <c r="F129" s="2" t="s">
        <v>130</v>
      </c>
      <c r="G129" s="2"/>
      <c r="H129" s="2"/>
      <c r="I129" s="25">
        <v>1440</v>
      </c>
      <c r="J129" s="25">
        <v>121.26</v>
      </c>
      <c r="K129" s="8"/>
      <c r="L129" s="8"/>
      <c r="M129" s="2"/>
      <c r="N129" s="2"/>
      <c r="O129" s="8">
        <f t="shared" si="19"/>
        <v>1561.26</v>
      </c>
      <c r="P129" s="25"/>
      <c r="T129" s="8">
        <f t="shared" si="20"/>
        <v>1561.26</v>
      </c>
    </row>
    <row r="130" spans="1:23" ht="15.75" x14ac:dyDescent="0.25">
      <c r="B130" s="2">
        <v>11</v>
      </c>
      <c r="C130" s="2" t="s">
        <v>141</v>
      </c>
      <c r="D130" s="25" t="s">
        <v>128</v>
      </c>
      <c r="E130" s="25" t="s">
        <v>129</v>
      </c>
      <c r="F130" s="2" t="s">
        <v>130</v>
      </c>
      <c r="G130" s="2"/>
      <c r="H130" s="2"/>
      <c r="I130" s="8">
        <v>3554.25</v>
      </c>
      <c r="J130" s="8"/>
      <c r="K130" s="8"/>
      <c r="L130" s="8"/>
      <c r="M130" s="2"/>
      <c r="N130" s="2"/>
      <c r="O130" s="8">
        <f t="shared" si="19"/>
        <v>3554.25</v>
      </c>
      <c r="P130" s="8">
        <v>157.9</v>
      </c>
      <c r="T130" s="8">
        <f t="shared" si="20"/>
        <v>3396.35</v>
      </c>
    </row>
    <row r="131" spans="1:23" ht="15.75" x14ac:dyDescent="0.25">
      <c r="B131" s="2">
        <v>12</v>
      </c>
      <c r="C131" s="2" t="s">
        <v>142</v>
      </c>
      <c r="D131" s="25" t="s">
        <v>128</v>
      </c>
      <c r="E131" s="25" t="s">
        <v>129</v>
      </c>
      <c r="F131" s="2" t="s">
        <v>130</v>
      </c>
      <c r="G131" s="2"/>
      <c r="H131" s="2"/>
      <c r="I131" s="8">
        <v>3096</v>
      </c>
      <c r="J131" s="8"/>
      <c r="K131" s="8"/>
      <c r="L131" s="8"/>
      <c r="M131" s="2"/>
      <c r="N131" s="2"/>
      <c r="O131" s="8">
        <f t="shared" si="19"/>
        <v>3096</v>
      </c>
      <c r="P131" s="8">
        <v>90.34</v>
      </c>
      <c r="T131" s="8">
        <f t="shared" si="20"/>
        <v>3005.66</v>
      </c>
    </row>
    <row r="132" spans="1:23" ht="15.75" x14ac:dyDescent="0.25">
      <c r="B132" s="2">
        <v>13</v>
      </c>
      <c r="C132" s="2" t="s">
        <v>247</v>
      </c>
      <c r="D132" s="25" t="s">
        <v>128</v>
      </c>
      <c r="E132" s="25" t="s">
        <v>129</v>
      </c>
      <c r="F132" s="2" t="s">
        <v>130</v>
      </c>
      <c r="G132" s="2"/>
      <c r="H132" s="2"/>
      <c r="I132" s="8">
        <v>1190.7</v>
      </c>
      <c r="J132" s="8">
        <v>137.21</v>
      </c>
      <c r="K132" s="8"/>
      <c r="L132" s="8"/>
      <c r="M132" s="2"/>
      <c r="N132" s="2"/>
      <c r="O132" s="8">
        <f t="shared" si="19"/>
        <v>1327.91</v>
      </c>
      <c r="P132" s="8"/>
      <c r="T132" s="8">
        <f t="shared" si="20"/>
        <v>1327.91</v>
      </c>
    </row>
    <row r="133" spans="1:23" ht="15.75" x14ac:dyDescent="0.25">
      <c r="B133" s="2">
        <v>14</v>
      </c>
      <c r="C133" s="2" t="s">
        <v>177</v>
      </c>
      <c r="D133" s="2" t="s">
        <v>128</v>
      </c>
      <c r="E133" s="3" t="s">
        <v>129</v>
      </c>
      <c r="F133" s="2" t="s">
        <v>130</v>
      </c>
      <c r="G133" s="4"/>
      <c r="H133" s="4"/>
      <c r="I133" s="6">
        <v>2752</v>
      </c>
      <c r="J133" s="5"/>
      <c r="K133" s="8"/>
      <c r="L133" s="36"/>
      <c r="N133" s="8"/>
      <c r="O133" s="8">
        <f t="shared" si="19"/>
        <v>2752</v>
      </c>
      <c r="P133" s="5">
        <v>32.67</v>
      </c>
      <c r="T133" s="8">
        <f t="shared" si="20"/>
        <v>2719.33</v>
      </c>
      <c r="U133" s="38"/>
      <c r="V133" s="38"/>
      <c r="W133" s="38"/>
    </row>
    <row r="134" spans="1:23" ht="15.75" x14ac:dyDescent="0.25">
      <c r="B134" s="2">
        <v>15</v>
      </c>
      <c r="C134" s="2" t="s">
        <v>111</v>
      </c>
      <c r="D134" s="3" t="s">
        <v>128</v>
      </c>
      <c r="E134" s="3" t="s">
        <v>129</v>
      </c>
      <c r="F134" s="2" t="s">
        <v>130</v>
      </c>
      <c r="G134" s="4"/>
      <c r="H134" s="4"/>
      <c r="I134" s="6">
        <v>2402.5</v>
      </c>
      <c r="J134" s="5">
        <v>19.34</v>
      </c>
      <c r="K134" s="8"/>
      <c r="L134" s="8"/>
      <c r="N134" s="8"/>
      <c r="O134" s="8">
        <f>SUM(I134:N134)</f>
        <v>2421.84</v>
      </c>
      <c r="P134" s="5"/>
      <c r="T134" s="8">
        <f t="shared" si="20"/>
        <v>2421.84</v>
      </c>
      <c r="U134" s="38"/>
    </row>
    <row r="135" spans="1:23" ht="15.75" x14ac:dyDescent="0.25">
      <c r="A135" s="2"/>
      <c r="B135" s="2">
        <v>16</v>
      </c>
      <c r="C135" s="2" t="s">
        <v>180</v>
      </c>
      <c r="D135" s="3" t="s">
        <v>128</v>
      </c>
      <c r="E135" s="3" t="s">
        <v>129</v>
      </c>
      <c r="F135" s="2" t="s">
        <v>130</v>
      </c>
      <c r="G135" s="4"/>
      <c r="H135" s="34"/>
      <c r="I135" s="5">
        <v>3110</v>
      </c>
      <c r="J135" s="2"/>
      <c r="K135" s="8"/>
      <c r="L135" s="39"/>
      <c r="M135" s="8"/>
      <c r="N135" s="8"/>
      <c r="O135" s="8">
        <f>SUM(I135:N135)</f>
        <v>3110</v>
      </c>
      <c r="P135" s="5">
        <v>91.87</v>
      </c>
      <c r="Q135" s="2"/>
      <c r="R135" s="8"/>
      <c r="S135" s="2"/>
      <c r="T135" s="8">
        <f>+O135-P135-Q135-R135-S135</f>
        <v>3018.13</v>
      </c>
      <c r="U135" s="38"/>
    </row>
    <row r="136" spans="1:23" ht="15.75" x14ac:dyDescent="0.25">
      <c r="A136" s="2"/>
      <c r="B136" s="2">
        <v>17</v>
      </c>
      <c r="C136" s="2" t="s">
        <v>170</v>
      </c>
      <c r="D136" s="3" t="s">
        <v>128</v>
      </c>
      <c r="E136" s="3" t="s">
        <v>129</v>
      </c>
      <c r="F136" s="2" t="s">
        <v>130</v>
      </c>
      <c r="H136" s="34"/>
      <c r="I136" s="19">
        <v>3110</v>
      </c>
      <c r="J136" s="8"/>
      <c r="K136" s="8"/>
      <c r="L136" s="36"/>
      <c r="M136" s="8"/>
      <c r="N136" s="8"/>
      <c r="O136" s="36">
        <f>SUM(I136:N136)</f>
        <v>3110</v>
      </c>
      <c r="P136" s="25">
        <v>91.87</v>
      </c>
      <c r="Q136" s="8"/>
      <c r="R136" s="8"/>
      <c r="S136" s="8"/>
      <c r="T136" s="8">
        <f t="shared" ref="T136" si="21">+O136-P136-Q136-R136-S136</f>
        <v>3018.13</v>
      </c>
    </row>
    <row r="137" spans="1:23" ht="15.75" x14ac:dyDescent="0.25">
      <c r="C137" s="16" t="s">
        <v>143</v>
      </c>
      <c r="D137" s="25"/>
      <c r="E137" s="8"/>
      <c r="F137" s="8"/>
      <c r="G137" s="2"/>
      <c r="H137" s="2"/>
      <c r="I137" s="23">
        <f t="shared" ref="I137:P137" si="22">SUM(I120:I136)</f>
        <v>39632</v>
      </c>
      <c r="J137" s="23">
        <f t="shared" si="22"/>
        <v>833.14</v>
      </c>
      <c r="K137" s="23">
        <f t="shared" si="22"/>
        <v>0</v>
      </c>
      <c r="L137" s="23">
        <f t="shared" si="22"/>
        <v>0</v>
      </c>
      <c r="M137" s="23">
        <f t="shared" si="22"/>
        <v>0</v>
      </c>
      <c r="N137" s="23">
        <f t="shared" si="22"/>
        <v>0</v>
      </c>
      <c r="O137" s="23">
        <f t="shared" si="22"/>
        <v>40465.14</v>
      </c>
      <c r="P137" s="23">
        <f t="shared" si="22"/>
        <v>558.35000000000014</v>
      </c>
      <c r="Q137" s="23">
        <f t="shared" ref="Q137:S137" si="23">SUM(Q120:Q136)</f>
        <v>0</v>
      </c>
      <c r="R137" s="23">
        <f t="shared" si="23"/>
        <v>0</v>
      </c>
      <c r="S137" s="23">
        <f t="shared" si="23"/>
        <v>0</v>
      </c>
      <c r="T137" s="23">
        <f>SUM(T120:T136)</f>
        <v>39906.789999999994</v>
      </c>
    </row>
    <row r="138" spans="1:23" ht="15.75" x14ac:dyDescent="0.25">
      <c r="C138" s="16"/>
      <c r="D138" s="25"/>
      <c r="E138" s="8"/>
      <c r="F138" s="8"/>
      <c r="G138" s="2"/>
      <c r="H138" s="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</row>
    <row r="139" spans="1:23" ht="15.75" x14ac:dyDescent="0.25">
      <c r="C139" s="16"/>
      <c r="D139" s="25"/>
      <c r="E139" s="8"/>
      <c r="F139" s="8"/>
      <c r="G139" s="2"/>
      <c r="H139" s="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</row>
    <row r="140" spans="1:23" ht="15.75" x14ac:dyDescent="0.25">
      <c r="C140" s="16"/>
      <c r="D140" s="25"/>
      <c r="E140" s="8"/>
      <c r="F140" s="8"/>
      <c r="G140" s="2"/>
      <c r="H140" s="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1:23" ht="15.75" x14ac:dyDescent="0.25">
      <c r="C141" s="16"/>
      <c r="D141" s="25"/>
      <c r="E141" s="8"/>
      <c r="F141" s="8"/>
      <c r="G141" s="2"/>
      <c r="H141" s="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1:23" ht="15.75" x14ac:dyDescent="0.25">
      <c r="C142" s="16"/>
      <c r="D142" s="25"/>
      <c r="E142" s="8"/>
      <c r="F142" s="8"/>
      <c r="G142" s="2"/>
      <c r="H142" s="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3" ht="15.75" x14ac:dyDescent="0.25">
      <c r="C143" s="16"/>
      <c r="D143" s="25"/>
      <c r="E143" s="8"/>
      <c r="F143" s="8"/>
      <c r="G143" s="2"/>
      <c r="H143" s="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3" ht="15.75" x14ac:dyDescent="0.25">
      <c r="C144" s="16"/>
      <c r="D144" s="52" t="s">
        <v>402</v>
      </c>
      <c r="E144" s="52"/>
      <c r="H144" s="52" t="s">
        <v>124</v>
      </c>
      <c r="I144" s="52"/>
      <c r="J144" s="52"/>
      <c r="K144" s="52"/>
      <c r="O144" s="52" t="s">
        <v>403</v>
      </c>
      <c r="P144" s="52"/>
      <c r="Q144" s="52"/>
      <c r="R144" s="52"/>
      <c r="S144" s="23"/>
      <c r="T144" s="23"/>
    </row>
    <row r="145" spans="2:20" ht="15.75" x14ac:dyDescent="0.25">
      <c r="C145" s="16"/>
      <c r="D145" s="52" t="s">
        <v>22</v>
      </c>
      <c r="E145" s="52"/>
      <c r="H145" s="52" t="s">
        <v>54</v>
      </c>
      <c r="I145" s="52"/>
      <c r="J145" s="52"/>
      <c r="K145" s="52"/>
      <c r="O145" s="52" t="s">
        <v>31</v>
      </c>
      <c r="P145" s="52"/>
      <c r="Q145" s="52"/>
      <c r="R145" s="52"/>
      <c r="S145" s="23"/>
      <c r="T145" s="23"/>
    </row>
    <row r="146" spans="2:20" ht="15.75" x14ac:dyDescent="0.25">
      <c r="C146" s="16"/>
      <c r="D146" s="25"/>
      <c r="E146" s="8"/>
      <c r="F146" s="8"/>
      <c r="G146" s="2"/>
      <c r="H146" s="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</row>
    <row r="147" spans="2:20" ht="15.75" x14ac:dyDescent="0.25">
      <c r="C147" s="16"/>
      <c r="D147" s="25"/>
      <c r="E147" s="8"/>
      <c r="F147" s="8"/>
      <c r="G147" s="2"/>
      <c r="H147" s="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</row>
    <row r="148" spans="2:20" ht="15.75" x14ac:dyDescent="0.25">
      <c r="C148" s="16"/>
      <c r="D148" s="25"/>
      <c r="E148" s="8"/>
      <c r="F148" s="8"/>
      <c r="G148" s="2"/>
      <c r="H148" s="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2:20" ht="15.75" x14ac:dyDescent="0.25">
      <c r="C149" s="16"/>
      <c r="D149" s="25"/>
      <c r="E149" s="8"/>
      <c r="F149" s="8"/>
      <c r="G149" s="2"/>
      <c r="H149" s="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</row>
    <row r="150" spans="2:20" ht="15.75" x14ac:dyDescent="0.25">
      <c r="B150" s="51" t="s">
        <v>0</v>
      </c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2:20" ht="15.75" x14ac:dyDescent="0.25">
      <c r="B151" s="51" t="s">
        <v>479</v>
      </c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2:20" ht="15.75" x14ac:dyDescent="0.25">
      <c r="B152" s="51" t="s">
        <v>144</v>
      </c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</row>
    <row r="153" spans="2:20" ht="15.75" x14ac:dyDescent="0.25">
      <c r="C153" s="2"/>
      <c r="D153" s="25"/>
      <c r="E153" s="8"/>
      <c r="F153" s="8"/>
      <c r="G153" s="2"/>
      <c r="H153" s="2"/>
      <c r="I153" s="2"/>
      <c r="J153" s="2"/>
      <c r="K153" s="2"/>
      <c r="L153" s="8"/>
      <c r="M153" s="2"/>
      <c r="N153" s="2"/>
      <c r="O153" s="2"/>
    </row>
    <row r="154" spans="2:20" ht="15.75" x14ac:dyDescent="0.25">
      <c r="B154" s="16" t="s">
        <v>126</v>
      </c>
      <c r="C154" s="16" t="s">
        <v>2</v>
      </c>
      <c r="D154" s="32" t="s">
        <v>3</v>
      </c>
      <c r="E154" s="23" t="s">
        <v>4</v>
      </c>
      <c r="F154" s="23" t="s">
        <v>5</v>
      </c>
      <c r="G154" s="16" t="s">
        <v>6</v>
      </c>
      <c r="H154" s="16" t="s">
        <v>7</v>
      </c>
      <c r="I154" s="16" t="s">
        <v>8</v>
      </c>
      <c r="J154" s="16" t="s">
        <v>9</v>
      </c>
      <c r="K154" s="16" t="s">
        <v>10</v>
      </c>
      <c r="L154" s="23" t="s">
        <v>11</v>
      </c>
      <c r="M154" s="16" t="s">
        <v>12</v>
      </c>
      <c r="N154" s="16" t="s">
        <v>13</v>
      </c>
      <c r="O154" s="16" t="s">
        <v>14</v>
      </c>
      <c r="P154" s="16" t="s">
        <v>15</v>
      </c>
      <c r="Q154" s="16" t="s">
        <v>16</v>
      </c>
      <c r="R154" s="16" t="s">
        <v>17</v>
      </c>
      <c r="S154" s="16" t="s">
        <v>18</v>
      </c>
      <c r="T154" s="16" t="s">
        <v>19</v>
      </c>
    </row>
    <row r="155" spans="2:20" ht="15.75" x14ac:dyDescent="0.25">
      <c r="C155" s="2"/>
      <c r="D155" s="25"/>
      <c r="E155" s="8"/>
      <c r="F155" s="8"/>
      <c r="G155" s="2"/>
      <c r="H155" s="2"/>
      <c r="I155" s="2"/>
      <c r="J155" s="2"/>
      <c r="K155" s="2"/>
      <c r="L155" s="8"/>
      <c r="M155" s="2"/>
      <c r="N155" s="2"/>
      <c r="O155" s="2"/>
    </row>
    <row r="156" spans="2:20" ht="15.75" x14ac:dyDescent="0.25">
      <c r="B156" s="2">
        <v>1</v>
      </c>
      <c r="C156" s="2" t="s">
        <v>150</v>
      </c>
      <c r="D156" s="25" t="s">
        <v>145</v>
      </c>
      <c r="E156" s="2" t="s">
        <v>151</v>
      </c>
      <c r="F156" s="2" t="s">
        <v>147</v>
      </c>
      <c r="G156" s="2"/>
      <c r="H156" s="1" t="s">
        <v>81</v>
      </c>
      <c r="I156" s="8">
        <v>1440</v>
      </c>
      <c r="J156" s="2">
        <v>121.26</v>
      </c>
      <c r="K156" s="8"/>
      <c r="M156" s="2"/>
      <c r="O156" s="8">
        <f t="shared" ref="O156:O163" si="24">SUM(I156:N156)</f>
        <v>1561.26</v>
      </c>
      <c r="T156" s="8">
        <f t="shared" ref="T156:T159" si="25">O156-P156-Q156-R156-S156</f>
        <v>1561.26</v>
      </c>
    </row>
    <row r="157" spans="2:20" ht="15.75" x14ac:dyDescent="0.25">
      <c r="B157" s="2">
        <v>2</v>
      </c>
      <c r="C157" s="2" t="s">
        <v>188</v>
      </c>
      <c r="D157" s="3" t="s">
        <v>145</v>
      </c>
      <c r="E157" s="3" t="s">
        <v>70</v>
      </c>
      <c r="F157" s="2" t="s">
        <v>147</v>
      </c>
      <c r="G157" s="4"/>
      <c r="H157" s="4" t="s">
        <v>27</v>
      </c>
      <c r="I157" s="6">
        <v>3165.19</v>
      </c>
      <c r="J157" s="5"/>
      <c r="K157" s="8"/>
      <c r="O157" s="8">
        <f t="shared" si="24"/>
        <v>3165.19</v>
      </c>
      <c r="P157" s="5">
        <v>97.87</v>
      </c>
      <c r="T157" s="8">
        <f t="shared" si="25"/>
        <v>3067.32</v>
      </c>
    </row>
    <row r="158" spans="2:20" ht="15.75" x14ac:dyDescent="0.25">
      <c r="B158" s="2">
        <v>3</v>
      </c>
      <c r="C158" s="2" t="s">
        <v>215</v>
      </c>
      <c r="D158" s="3" t="s">
        <v>145</v>
      </c>
      <c r="E158" s="3" t="s">
        <v>151</v>
      </c>
      <c r="F158" s="2" t="s">
        <v>147</v>
      </c>
      <c r="G158" s="4"/>
      <c r="H158" s="4" t="s">
        <v>27</v>
      </c>
      <c r="I158" s="6">
        <v>3325</v>
      </c>
      <c r="J158" s="5"/>
      <c r="K158" s="8"/>
      <c r="O158" s="8">
        <f t="shared" si="24"/>
        <v>3325</v>
      </c>
      <c r="P158" s="5">
        <v>115.26</v>
      </c>
      <c r="R158" s="36">
        <v>1000</v>
      </c>
      <c r="T158" s="8">
        <f t="shared" si="25"/>
        <v>2209.7399999999998</v>
      </c>
    </row>
    <row r="159" spans="2:20" ht="15.75" x14ac:dyDescent="0.25">
      <c r="B159" s="2">
        <v>4</v>
      </c>
      <c r="C159" s="2" t="s">
        <v>207</v>
      </c>
      <c r="D159" s="3" t="s">
        <v>145</v>
      </c>
      <c r="E159" s="3" t="s">
        <v>208</v>
      </c>
      <c r="F159" s="2" t="s">
        <v>147</v>
      </c>
      <c r="G159" s="4"/>
      <c r="H159" s="4" t="s">
        <v>27</v>
      </c>
      <c r="I159" s="6">
        <v>4000</v>
      </c>
      <c r="J159" s="5"/>
      <c r="K159" s="8"/>
      <c r="M159" s="36"/>
      <c r="O159" s="8">
        <f t="shared" si="24"/>
        <v>4000</v>
      </c>
      <c r="P159" s="5">
        <v>313.8</v>
      </c>
      <c r="T159" s="8">
        <f t="shared" si="25"/>
        <v>3686.2</v>
      </c>
    </row>
    <row r="160" spans="2:20" ht="15.75" x14ac:dyDescent="0.25">
      <c r="B160" s="2">
        <v>5</v>
      </c>
      <c r="C160" s="2" t="s">
        <v>233</v>
      </c>
      <c r="D160" s="3" t="s">
        <v>145</v>
      </c>
      <c r="E160" s="3" t="s">
        <v>74</v>
      </c>
      <c r="F160" s="2" t="s">
        <v>147</v>
      </c>
      <c r="G160" s="4"/>
      <c r="H160" s="4" t="s">
        <v>27</v>
      </c>
      <c r="I160" s="6">
        <v>3110</v>
      </c>
      <c r="J160" s="5"/>
      <c r="K160" s="8"/>
      <c r="M160" s="36"/>
      <c r="O160" s="8">
        <f t="shared" si="24"/>
        <v>3110</v>
      </c>
      <c r="P160" s="5">
        <v>91.87</v>
      </c>
      <c r="T160" s="8">
        <f t="shared" ref="T160:T180" si="26">O160-P160-Q160-R160-S160</f>
        <v>3018.13</v>
      </c>
    </row>
    <row r="161" spans="2:20" ht="15.75" x14ac:dyDescent="0.25">
      <c r="B161" s="2">
        <v>6</v>
      </c>
      <c r="C161" s="2" t="s">
        <v>239</v>
      </c>
      <c r="D161" s="3" t="s">
        <v>145</v>
      </c>
      <c r="E161" s="3" t="s">
        <v>237</v>
      </c>
      <c r="F161" s="2" t="s">
        <v>147</v>
      </c>
      <c r="G161" s="4"/>
      <c r="H161" s="4" t="s">
        <v>27</v>
      </c>
      <c r="I161" s="6">
        <v>2402.5</v>
      </c>
      <c r="J161" s="5">
        <v>19.34</v>
      </c>
      <c r="K161" s="8"/>
      <c r="M161" s="36"/>
      <c r="O161" s="8">
        <f t="shared" si="24"/>
        <v>2421.84</v>
      </c>
      <c r="P161" s="5"/>
      <c r="T161" s="8">
        <f t="shared" si="26"/>
        <v>2421.84</v>
      </c>
    </row>
    <row r="162" spans="2:20" ht="15.75" x14ac:dyDescent="0.25">
      <c r="B162" s="2">
        <v>7</v>
      </c>
      <c r="C162" s="2" t="s">
        <v>240</v>
      </c>
      <c r="D162" s="3" t="s">
        <v>145</v>
      </c>
      <c r="E162" s="3" t="s">
        <v>88</v>
      </c>
      <c r="F162" s="2" t="s">
        <v>147</v>
      </c>
      <c r="G162" s="4"/>
      <c r="H162" s="4" t="s">
        <v>27</v>
      </c>
      <c r="I162" s="6">
        <v>3089.65</v>
      </c>
      <c r="J162" s="5"/>
      <c r="K162" s="8"/>
      <c r="M162" s="36"/>
      <c r="O162" s="8">
        <f t="shared" si="24"/>
        <v>3089.65</v>
      </c>
      <c r="P162" s="5">
        <v>89.65</v>
      </c>
      <c r="T162" s="8">
        <f t="shared" si="26"/>
        <v>3000</v>
      </c>
    </row>
    <row r="163" spans="2:20" ht="15.75" x14ac:dyDescent="0.25">
      <c r="B163" s="2">
        <v>8</v>
      </c>
      <c r="C163" s="2" t="s">
        <v>262</v>
      </c>
      <c r="D163" s="3" t="s">
        <v>145</v>
      </c>
      <c r="E163" s="3" t="s">
        <v>23</v>
      </c>
      <c r="F163" s="2" t="s">
        <v>147</v>
      </c>
      <c r="G163" s="4"/>
      <c r="H163" s="4" t="s">
        <v>27</v>
      </c>
      <c r="I163" s="6">
        <v>3089.7</v>
      </c>
      <c r="J163" s="5"/>
      <c r="K163" s="8"/>
      <c r="M163" s="36"/>
      <c r="O163" s="8">
        <f t="shared" si="24"/>
        <v>3089.7</v>
      </c>
      <c r="P163" s="5">
        <v>89.66</v>
      </c>
      <c r="T163" s="8">
        <f t="shared" si="26"/>
        <v>3000.04</v>
      </c>
    </row>
    <row r="164" spans="2:20" ht="15.75" x14ac:dyDescent="0.25">
      <c r="B164" s="2">
        <v>9</v>
      </c>
      <c r="C164" s="2" t="s">
        <v>271</v>
      </c>
      <c r="D164" s="3" t="s">
        <v>145</v>
      </c>
      <c r="E164" s="3" t="s">
        <v>74</v>
      </c>
      <c r="F164" s="2" t="s">
        <v>147</v>
      </c>
      <c r="G164" s="4"/>
      <c r="H164" s="4" t="s">
        <v>27</v>
      </c>
      <c r="I164" s="6">
        <v>2866.5</v>
      </c>
      <c r="J164" s="5"/>
      <c r="K164" s="8"/>
      <c r="M164" s="36"/>
      <c r="O164" s="8">
        <f t="shared" ref="O164:O180" si="27">SUM(I164:N164)</f>
        <v>2866.5</v>
      </c>
      <c r="P164" s="5">
        <v>45.12</v>
      </c>
      <c r="T164" s="8">
        <f t="shared" si="26"/>
        <v>2821.38</v>
      </c>
    </row>
    <row r="165" spans="2:20" ht="15.75" x14ac:dyDescent="0.25">
      <c r="B165" s="2">
        <v>10</v>
      </c>
      <c r="C165" s="2" t="s">
        <v>272</v>
      </c>
      <c r="D165" s="3" t="s">
        <v>145</v>
      </c>
      <c r="E165" s="3" t="s">
        <v>237</v>
      </c>
      <c r="F165" s="2" t="s">
        <v>147</v>
      </c>
      <c r="G165" s="4"/>
      <c r="H165" s="4" t="s">
        <v>27</v>
      </c>
      <c r="I165" s="6">
        <v>1483.21</v>
      </c>
      <c r="J165" s="5">
        <v>118.49</v>
      </c>
      <c r="K165" s="8"/>
      <c r="M165" s="36"/>
      <c r="O165" s="8">
        <f t="shared" si="27"/>
        <v>1601.7</v>
      </c>
      <c r="P165" s="5"/>
      <c r="T165" s="8">
        <f t="shared" si="26"/>
        <v>1601.7</v>
      </c>
    </row>
    <row r="166" spans="2:20" ht="15.75" x14ac:dyDescent="0.25">
      <c r="B166" s="2">
        <v>11</v>
      </c>
      <c r="C166" s="2" t="s">
        <v>273</v>
      </c>
      <c r="D166" s="3" t="s">
        <v>145</v>
      </c>
      <c r="E166" s="3" t="s">
        <v>237</v>
      </c>
      <c r="F166" s="2" t="s">
        <v>147</v>
      </c>
      <c r="G166" s="4"/>
      <c r="H166" s="4" t="s">
        <v>27</v>
      </c>
      <c r="I166" s="6">
        <v>2135.3000000000002</v>
      </c>
      <c r="J166" s="5">
        <v>64.760000000000005</v>
      </c>
      <c r="K166" s="8"/>
      <c r="M166" s="36"/>
      <c r="O166" s="8">
        <f t="shared" si="27"/>
        <v>2200.0600000000004</v>
      </c>
      <c r="P166" s="5"/>
      <c r="T166" s="8">
        <f t="shared" si="26"/>
        <v>2200.0600000000004</v>
      </c>
    </row>
    <row r="167" spans="2:20" ht="15.75" x14ac:dyDescent="0.25">
      <c r="B167" s="2">
        <v>12</v>
      </c>
      <c r="C167" s="2" t="s">
        <v>274</v>
      </c>
      <c r="D167" s="3" t="s">
        <v>145</v>
      </c>
      <c r="E167" s="3" t="s">
        <v>70</v>
      </c>
      <c r="F167" s="2" t="s">
        <v>147</v>
      </c>
      <c r="G167" s="4"/>
      <c r="H167" s="4" t="s">
        <v>27</v>
      </c>
      <c r="I167" s="6">
        <v>4200</v>
      </c>
      <c r="J167" s="5"/>
      <c r="K167" s="8"/>
      <c r="M167" s="36"/>
      <c r="O167" s="8">
        <f>SUM(I167:N167)</f>
        <v>4200</v>
      </c>
      <c r="P167" s="5">
        <v>335.56</v>
      </c>
      <c r="T167" s="8">
        <f t="shared" si="26"/>
        <v>3864.44</v>
      </c>
    </row>
    <row r="168" spans="2:20" ht="15.75" x14ac:dyDescent="0.25">
      <c r="B168" s="2">
        <v>13</v>
      </c>
      <c r="C168" s="2" t="s">
        <v>275</v>
      </c>
      <c r="D168" s="3" t="s">
        <v>145</v>
      </c>
      <c r="E168" s="3" t="s">
        <v>237</v>
      </c>
      <c r="F168" s="2" t="s">
        <v>147</v>
      </c>
      <c r="G168" s="4"/>
      <c r="H168" s="4" t="s">
        <v>27</v>
      </c>
      <c r="I168" s="6">
        <v>700</v>
      </c>
      <c r="J168" s="5">
        <v>168.77</v>
      </c>
      <c r="K168" s="8"/>
      <c r="M168" s="36"/>
      <c r="O168" s="8">
        <f t="shared" si="27"/>
        <v>868.77</v>
      </c>
      <c r="P168" s="5"/>
      <c r="T168" s="8">
        <f t="shared" si="26"/>
        <v>868.77</v>
      </c>
    </row>
    <row r="169" spans="2:20" ht="15.75" x14ac:dyDescent="0.25">
      <c r="B169" s="2">
        <v>14</v>
      </c>
      <c r="C169" s="2" t="s">
        <v>279</v>
      </c>
      <c r="D169" s="3" t="s">
        <v>145</v>
      </c>
      <c r="E169" s="3" t="s">
        <v>30</v>
      </c>
      <c r="F169" s="2" t="s">
        <v>147</v>
      </c>
      <c r="G169" s="4"/>
      <c r="H169" s="4" t="s">
        <v>27</v>
      </c>
      <c r="I169" s="6">
        <v>2730.3</v>
      </c>
      <c r="J169" s="5"/>
      <c r="K169" s="8"/>
      <c r="M169" s="36"/>
      <c r="O169" s="8">
        <f t="shared" si="27"/>
        <v>2730.3</v>
      </c>
      <c r="P169" s="5">
        <v>30.3</v>
      </c>
      <c r="T169" s="8">
        <f t="shared" si="26"/>
        <v>2700</v>
      </c>
    </row>
    <row r="170" spans="2:20" ht="15.75" x14ac:dyDescent="0.25">
      <c r="B170" s="2">
        <v>15</v>
      </c>
      <c r="C170" s="2" t="s">
        <v>283</v>
      </c>
      <c r="D170" s="3" t="s">
        <v>145</v>
      </c>
      <c r="E170" s="3" t="s">
        <v>63</v>
      </c>
      <c r="F170" s="2" t="s">
        <v>147</v>
      </c>
      <c r="G170" s="4"/>
      <c r="H170" s="4" t="s">
        <v>27</v>
      </c>
      <c r="I170" s="6">
        <v>2730.3</v>
      </c>
      <c r="J170" s="5"/>
      <c r="K170" s="8"/>
      <c r="M170" s="36"/>
      <c r="O170" s="8">
        <f t="shared" ref="O170" si="28">SUM(I170:N170)</f>
        <v>2730.3</v>
      </c>
      <c r="P170" s="5">
        <v>30.3</v>
      </c>
      <c r="T170" s="8">
        <f t="shared" si="26"/>
        <v>2700</v>
      </c>
    </row>
    <row r="171" spans="2:20" ht="15.75" x14ac:dyDescent="0.25">
      <c r="B171" s="2">
        <v>16</v>
      </c>
      <c r="C171" s="2" t="s">
        <v>401</v>
      </c>
      <c r="D171" s="3" t="s">
        <v>145</v>
      </c>
      <c r="E171" s="3" t="s">
        <v>237</v>
      </c>
      <c r="F171" s="2" t="s">
        <v>147</v>
      </c>
      <c r="G171" s="4"/>
      <c r="H171" s="4" t="s">
        <v>27</v>
      </c>
      <c r="I171" s="6">
        <v>2402.5</v>
      </c>
      <c r="J171" s="5">
        <v>19.34</v>
      </c>
      <c r="K171" s="8"/>
      <c r="M171" s="36"/>
      <c r="O171" s="8">
        <f t="shared" si="27"/>
        <v>2421.84</v>
      </c>
      <c r="P171" s="5"/>
      <c r="T171" s="8">
        <f t="shared" si="26"/>
        <v>2421.84</v>
      </c>
    </row>
    <row r="172" spans="2:20" ht="15.75" x14ac:dyDescent="0.25">
      <c r="B172" s="2">
        <v>17</v>
      </c>
      <c r="C172" s="2" t="s">
        <v>412</v>
      </c>
      <c r="D172" s="3" t="s">
        <v>145</v>
      </c>
      <c r="E172" s="3" t="s">
        <v>70</v>
      </c>
      <c r="F172" s="2" t="s">
        <v>147</v>
      </c>
      <c r="G172" s="4"/>
      <c r="H172" s="4" t="s">
        <v>27</v>
      </c>
      <c r="I172" s="6">
        <v>2752</v>
      </c>
      <c r="J172" s="5"/>
      <c r="K172" s="8"/>
      <c r="M172" s="36"/>
      <c r="O172" s="8">
        <f t="shared" si="27"/>
        <v>2752</v>
      </c>
      <c r="P172" s="5">
        <v>32.67</v>
      </c>
      <c r="T172" s="8">
        <f t="shared" si="26"/>
        <v>2719.33</v>
      </c>
    </row>
    <row r="173" spans="2:20" ht="15.75" x14ac:dyDescent="0.25">
      <c r="B173" s="2">
        <v>18</v>
      </c>
      <c r="C173" s="2" t="s">
        <v>413</v>
      </c>
      <c r="D173" s="3" t="s">
        <v>145</v>
      </c>
      <c r="E173" s="3" t="s">
        <v>237</v>
      </c>
      <c r="F173" s="2" t="s">
        <v>147</v>
      </c>
      <c r="G173" s="4"/>
      <c r="H173" s="4" t="s">
        <v>27</v>
      </c>
      <c r="I173" s="6">
        <v>2842.51</v>
      </c>
      <c r="J173" s="5"/>
      <c r="K173" s="8"/>
      <c r="M173" s="36"/>
      <c r="O173" s="8">
        <f t="shared" si="27"/>
        <v>2842.51</v>
      </c>
      <c r="P173" s="5">
        <v>42.51</v>
      </c>
      <c r="R173" s="36">
        <v>1000</v>
      </c>
      <c r="T173" s="8">
        <f t="shared" si="26"/>
        <v>1800</v>
      </c>
    </row>
    <row r="174" spans="2:20" ht="15.75" x14ac:dyDescent="0.25">
      <c r="B174" s="2">
        <v>19</v>
      </c>
      <c r="C174" s="2" t="s">
        <v>416</v>
      </c>
      <c r="D174" s="3" t="s">
        <v>145</v>
      </c>
      <c r="E174" s="3" t="s">
        <v>74</v>
      </c>
      <c r="F174" s="2" t="s">
        <v>147</v>
      </c>
      <c r="G174" s="4"/>
      <c r="H174" s="4" t="s">
        <v>47</v>
      </c>
      <c r="I174" s="6">
        <v>3325</v>
      </c>
      <c r="J174" s="5"/>
      <c r="K174" s="8"/>
      <c r="M174" s="36"/>
      <c r="O174" s="8">
        <f t="shared" si="27"/>
        <v>3325</v>
      </c>
      <c r="P174" s="5">
        <v>115.26</v>
      </c>
      <c r="T174" s="8">
        <f t="shared" si="26"/>
        <v>3209.74</v>
      </c>
    </row>
    <row r="175" spans="2:20" ht="15.75" x14ac:dyDescent="0.25">
      <c r="B175" s="2">
        <v>20</v>
      </c>
      <c r="C175" s="2" t="s">
        <v>422</v>
      </c>
      <c r="D175" s="3" t="s">
        <v>145</v>
      </c>
      <c r="E175" s="3" t="s">
        <v>70</v>
      </c>
      <c r="F175" s="2" t="s">
        <v>147</v>
      </c>
      <c r="G175" s="4"/>
      <c r="H175" s="4" t="s">
        <v>27</v>
      </c>
      <c r="I175" s="6">
        <v>2866.5</v>
      </c>
      <c r="J175" s="5"/>
      <c r="K175" s="8"/>
      <c r="M175" s="36"/>
      <c r="O175" s="8">
        <f t="shared" si="27"/>
        <v>2866.5</v>
      </c>
      <c r="P175" s="5">
        <v>45.12</v>
      </c>
      <c r="T175" s="8">
        <f t="shared" si="26"/>
        <v>2821.38</v>
      </c>
    </row>
    <row r="176" spans="2:20" ht="15.75" x14ac:dyDescent="0.25">
      <c r="B176" s="2">
        <v>21</v>
      </c>
      <c r="C176" s="2" t="s">
        <v>424</v>
      </c>
      <c r="D176" s="3" t="s">
        <v>145</v>
      </c>
      <c r="E176" s="3" t="s">
        <v>90</v>
      </c>
      <c r="F176" s="2" t="s">
        <v>147</v>
      </c>
      <c r="G176" s="4"/>
      <c r="H176" s="4" t="s">
        <v>27</v>
      </c>
      <c r="I176" s="6">
        <v>3201.86</v>
      </c>
      <c r="J176" s="5"/>
      <c r="K176" s="8"/>
      <c r="M176" s="36"/>
      <c r="O176" s="8">
        <f t="shared" si="27"/>
        <v>3201.86</v>
      </c>
      <c r="P176" s="5">
        <v>101.86</v>
      </c>
      <c r="T176" s="8">
        <f t="shared" si="26"/>
        <v>3100</v>
      </c>
    </row>
    <row r="177" spans="2:20" ht="15.75" x14ac:dyDescent="0.25">
      <c r="B177" s="2">
        <v>22</v>
      </c>
      <c r="C177" s="2" t="s">
        <v>431</v>
      </c>
      <c r="D177" s="3" t="s">
        <v>145</v>
      </c>
      <c r="E177" s="3" t="s">
        <v>237</v>
      </c>
      <c r="F177" s="2" t="s">
        <v>147</v>
      </c>
      <c r="G177" s="4"/>
      <c r="H177" s="4" t="s">
        <v>27</v>
      </c>
      <c r="I177" s="6">
        <v>2402.5</v>
      </c>
      <c r="J177" s="5">
        <v>19.34</v>
      </c>
      <c r="K177" s="8"/>
      <c r="M177" s="36"/>
      <c r="O177" s="8">
        <f t="shared" si="27"/>
        <v>2421.84</v>
      </c>
      <c r="P177" s="5"/>
      <c r="R177">
        <v>500</v>
      </c>
      <c r="T177" s="8">
        <f t="shared" si="26"/>
        <v>1921.8400000000001</v>
      </c>
    </row>
    <row r="178" spans="2:20" ht="15.75" x14ac:dyDescent="0.25">
      <c r="B178" s="2">
        <v>23</v>
      </c>
      <c r="C178" s="2" t="s">
        <v>432</v>
      </c>
      <c r="D178" s="3" t="s">
        <v>145</v>
      </c>
      <c r="E178" s="3" t="s">
        <v>433</v>
      </c>
      <c r="F178" s="2" t="s">
        <v>147</v>
      </c>
      <c r="G178" s="4"/>
      <c r="H178" s="4" t="s">
        <v>27</v>
      </c>
      <c r="I178" s="6">
        <v>3791.07</v>
      </c>
      <c r="J178" s="5"/>
      <c r="K178" s="8"/>
      <c r="M178" s="36"/>
      <c r="O178" s="8">
        <f t="shared" si="27"/>
        <v>3791.07</v>
      </c>
      <c r="P178" s="5">
        <v>291.07</v>
      </c>
      <c r="T178" s="8">
        <f t="shared" si="26"/>
        <v>3500</v>
      </c>
    </row>
    <row r="179" spans="2:20" ht="15.75" x14ac:dyDescent="0.25">
      <c r="B179" s="2">
        <v>24</v>
      </c>
      <c r="C179" s="2" t="s">
        <v>434</v>
      </c>
      <c r="D179" s="3" t="s">
        <v>145</v>
      </c>
      <c r="E179" s="3" t="s">
        <v>70</v>
      </c>
      <c r="F179" s="2" t="s">
        <v>147</v>
      </c>
      <c r="G179" s="4"/>
      <c r="H179" s="4" t="s">
        <v>27</v>
      </c>
      <c r="I179" s="6">
        <v>3089.65</v>
      </c>
      <c r="J179" s="5"/>
      <c r="K179" s="8"/>
      <c r="M179" s="36"/>
      <c r="O179" s="8">
        <f t="shared" si="27"/>
        <v>3089.65</v>
      </c>
      <c r="P179" s="5">
        <v>89.65</v>
      </c>
      <c r="T179" s="8">
        <f t="shared" si="26"/>
        <v>3000</v>
      </c>
    </row>
    <row r="180" spans="2:20" ht="15.75" x14ac:dyDescent="0.25">
      <c r="B180" s="2">
        <v>25</v>
      </c>
      <c r="C180" s="20" t="s">
        <v>437</v>
      </c>
      <c r="D180" s="3" t="s">
        <v>145</v>
      </c>
      <c r="E180" s="3" t="s">
        <v>45</v>
      </c>
      <c r="F180" s="2" t="s">
        <v>147</v>
      </c>
      <c r="G180" s="4"/>
      <c r="H180" s="4" t="s">
        <v>27</v>
      </c>
      <c r="I180" s="6">
        <v>2489.06</v>
      </c>
      <c r="J180" s="5">
        <v>10.94</v>
      </c>
      <c r="K180" s="8"/>
      <c r="M180" s="36"/>
      <c r="O180" s="8">
        <f t="shared" si="27"/>
        <v>2500</v>
      </c>
      <c r="P180" s="5"/>
      <c r="T180" s="8">
        <f t="shared" si="26"/>
        <v>2500</v>
      </c>
    </row>
    <row r="181" spans="2:20" ht="15.75" x14ac:dyDescent="0.25">
      <c r="B181" s="2">
        <v>26</v>
      </c>
      <c r="C181" s="2" t="s">
        <v>442</v>
      </c>
      <c r="D181" s="3" t="s">
        <v>145</v>
      </c>
      <c r="E181" s="3" t="s">
        <v>237</v>
      </c>
      <c r="F181" s="2" t="s">
        <v>147</v>
      </c>
      <c r="G181" s="4"/>
      <c r="H181" s="4" t="s">
        <v>27</v>
      </c>
      <c r="I181" s="6">
        <v>519.70000000000005</v>
      </c>
      <c r="J181" s="5">
        <v>180.31</v>
      </c>
      <c r="K181" s="8"/>
      <c r="M181" s="36"/>
      <c r="O181" s="8">
        <f t="shared" ref="O181:O185" si="29">SUM(I181:N181)</f>
        <v>700.01</v>
      </c>
      <c r="P181" s="5"/>
      <c r="T181" s="8">
        <f t="shared" ref="T181:T185" si="30">O181-P181-Q181-R181-S181</f>
        <v>700.01</v>
      </c>
    </row>
    <row r="182" spans="2:20" ht="15.75" x14ac:dyDescent="0.25">
      <c r="B182" s="2">
        <v>27</v>
      </c>
      <c r="C182" s="2" t="s">
        <v>443</v>
      </c>
      <c r="D182" s="3" t="s">
        <v>145</v>
      </c>
      <c r="E182" s="3" t="s">
        <v>237</v>
      </c>
      <c r="F182" s="2" t="s">
        <v>147</v>
      </c>
      <c r="G182" s="4"/>
      <c r="H182" s="4" t="s">
        <v>27</v>
      </c>
      <c r="I182" s="6">
        <v>2135.25</v>
      </c>
      <c r="J182" s="5">
        <v>64.760000000000005</v>
      </c>
      <c r="K182" s="8"/>
      <c r="M182" s="36"/>
      <c r="O182" s="8">
        <f t="shared" si="29"/>
        <v>2200.0100000000002</v>
      </c>
      <c r="P182" s="5"/>
      <c r="T182" s="8">
        <f t="shared" si="30"/>
        <v>2200.0100000000002</v>
      </c>
    </row>
    <row r="183" spans="2:20" ht="15.75" x14ac:dyDescent="0.25">
      <c r="B183" s="2">
        <v>28</v>
      </c>
      <c r="C183" s="2" t="s">
        <v>444</v>
      </c>
      <c r="D183" s="3" t="s">
        <v>145</v>
      </c>
      <c r="E183" s="3" t="s">
        <v>146</v>
      </c>
      <c r="F183" s="2" t="s">
        <v>147</v>
      </c>
      <c r="G183" s="4"/>
      <c r="H183" s="1" t="s">
        <v>81</v>
      </c>
      <c r="I183" s="25">
        <v>735.18</v>
      </c>
      <c r="J183" s="25">
        <v>166.52</v>
      </c>
      <c r="K183" s="8"/>
      <c r="M183" s="36"/>
      <c r="O183" s="8">
        <f t="shared" si="29"/>
        <v>901.69999999999993</v>
      </c>
      <c r="P183" s="5"/>
      <c r="T183" s="8">
        <f t="shared" si="30"/>
        <v>901.69999999999993</v>
      </c>
    </row>
    <row r="184" spans="2:20" ht="15.75" x14ac:dyDescent="0.25">
      <c r="B184" s="2">
        <v>29</v>
      </c>
      <c r="C184" s="2" t="s">
        <v>450</v>
      </c>
      <c r="D184" s="3" t="s">
        <v>145</v>
      </c>
      <c r="E184" s="3" t="s">
        <v>237</v>
      </c>
      <c r="F184" s="2" t="s">
        <v>147</v>
      </c>
      <c r="G184" s="4"/>
      <c r="H184" s="1" t="s">
        <v>27</v>
      </c>
      <c r="I184" s="25">
        <v>2752</v>
      </c>
      <c r="J184" s="25"/>
      <c r="K184" s="8"/>
      <c r="M184" s="36"/>
      <c r="O184" s="8">
        <f t="shared" si="29"/>
        <v>2752</v>
      </c>
      <c r="P184" s="5">
        <v>32.67</v>
      </c>
      <c r="T184" s="8">
        <f t="shared" si="30"/>
        <v>2719.33</v>
      </c>
    </row>
    <row r="185" spans="2:20" ht="15.75" x14ac:dyDescent="0.25">
      <c r="B185" s="2">
        <v>30</v>
      </c>
      <c r="C185" s="2" t="s">
        <v>451</v>
      </c>
      <c r="D185" s="3" t="s">
        <v>145</v>
      </c>
      <c r="E185" s="3" t="s">
        <v>237</v>
      </c>
      <c r="F185" s="2" t="s">
        <v>147</v>
      </c>
      <c r="G185" s="4"/>
      <c r="H185" s="1" t="s">
        <v>27</v>
      </c>
      <c r="I185" s="25">
        <v>2987.45</v>
      </c>
      <c r="J185" s="25"/>
      <c r="K185" s="8"/>
      <c r="M185" s="36"/>
      <c r="O185" s="8">
        <f t="shared" si="29"/>
        <v>2987.45</v>
      </c>
      <c r="P185" s="5">
        <v>58.28</v>
      </c>
      <c r="T185" s="8">
        <f t="shared" si="30"/>
        <v>2929.1699999999996</v>
      </c>
    </row>
    <row r="186" spans="2:20" ht="15.75" x14ac:dyDescent="0.25">
      <c r="B186" s="2">
        <v>31</v>
      </c>
      <c r="C186" s="2" t="s">
        <v>453</v>
      </c>
      <c r="D186" s="3" t="s">
        <v>145</v>
      </c>
      <c r="E186" s="3" t="s">
        <v>52</v>
      </c>
      <c r="F186" s="2" t="s">
        <v>147</v>
      </c>
      <c r="G186" s="4"/>
      <c r="H186" s="4" t="s">
        <v>27</v>
      </c>
      <c r="I186" s="6">
        <v>4200</v>
      </c>
      <c r="J186" s="5"/>
      <c r="K186" s="8"/>
      <c r="M186" s="36"/>
      <c r="O186" s="8">
        <f t="shared" ref="O186:O188" si="31">SUM(I186:N186)</f>
        <v>4200</v>
      </c>
      <c r="P186" s="5">
        <v>335.56</v>
      </c>
      <c r="T186" s="8">
        <f t="shared" ref="T186:T188" si="32">O186-P186-Q186-R186-S186</f>
        <v>3864.44</v>
      </c>
    </row>
    <row r="187" spans="2:20" ht="15.75" x14ac:dyDescent="0.25">
      <c r="B187" s="2">
        <v>32</v>
      </c>
      <c r="C187" s="2" t="s">
        <v>458</v>
      </c>
      <c r="D187" s="3" t="s">
        <v>145</v>
      </c>
      <c r="E187" s="3" t="s">
        <v>459</v>
      </c>
      <c r="F187" s="2" t="s">
        <v>147</v>
      </c>
      <c r="G187" s="4"/>
      <c r="H187" s="4" t="s">
        <v>27</v>
      </c>
      <c r="I187" s="6">
        <v>1921.56</v>
      </c>
      <c r="J187" s="5">
        <v>78.44</v>
      </c>
      <c r="K187" s="8"/>
      <c r="M187" s="36"/>
      <c r="O187" s="8">
        <f t="shared" si="31"/>
        <v>2000</v>
      </c>
      <c r="P187" s="5"/>
      <c r="T187" s="8">
        <f t="shared" si="32"/>
        <v>2000</v>
      </c>
    </row>
    <row r="188" spans="2:20" ht="15.75" x14ac:dyDescent="0.25">
      <c r="B188" s="2">
        <v>33</v>
      </c>
      <c r="C188" s="2" t="s">
        <v>460</v>
      </c>
      <c r="D188" s="3" t="s">
        <v>145</v>
      </c>
      <c r="E188" s="3" t="s">
        <v>63</v>
      </c>
      <c r="F188" s="2" t="s">
        <v>147</v>
      </c>
      <c r="G188" s="4"/>
      <c r="H188" s="4" t="s">
        <v>27</v>
      </c>
      <c r="I188" s="6">
        <v>3089.65</v>
      </c>
      <c r="J188" s="5"/>
      <c r="K188" s="8"/>
      <c r="M188" s="36"/>
      <c r="O188" s="8">
        <f t="shared" si="31"/>
        <v>3089.65</v>
      </c>
      <c r="P188" s="5">
        <v>89.65</v>
      </c>
      <c r="T188" s="8">
        <f t="shared" si="32"/>
        <v>3000</v>
      </c>
    </row>
    <row r="189" spans="2:20" ht="15.75" x14ac:dyDescent="0.25">
      <c r="B189" s="2">
        <v>34</v>
      </c>
      <c r="C189" s="20" t="s">
        <v>36</v>
      </c>
      <c r="D189" s="3" t="s">
        <v>145</v>
      </c>
      <c r="E189" s="3" t="s">
        <v>21</v>
      </c>
      <c r="F189" s="2" t="s">
        <v>147</v>
      </c>
      <c r="G189" s="4"/>
      <c r="H189" s="4" t="s">
        <v>47</v>
      </c>
      <c r="I189" s="10">
        <v>3325</v>
      </c>
      <c r="J189" s="17"/>
      <c r="K189" s="8"/>
      <c r="L189" s="36"/>
      <c r="O189" s="8">
        <f>I189+J189+K189+L189+M189+N189</f>
        <v>3325</v>
      </c>
      <c r="P189" s="17">
        <v>115.26</v>
      </c>
      <c r="T189" s="8">
        <f>SUM(O189-P189-Q189-R189-S189)</f>
        <v>3209.74</v>
      </c>
    </row>
    <row r="190" spans="2:20" ht="15.75" x14ac:dyDescent="0.25">
      <c r="B190" s="2">
        <v>35</v>
      </c>
      <c r="C190" s="20" t="s">
        <v>462</v>
      </c>
      <c r="D190" s="3" t="s">
        <v>145</v>
      </c>
      <c r="E190" s="3" t="s">
        <v>90</v>
      </c>
      <c r="F190" s="2" t="s">
        <v>147</v>
      </c>
      <c r="G190" s="4"/>
      <c r="H190" s="4" t="s">
        <v>27</v>
      </c>
      <c r="I190" s="10">
        <v>3201.86</v>
      </c>
      <c r="J190" s="17"/>
      <c r="K190" s="8"/>
      <c r="L190" s="36"/>
      <c r="O190" s="8">
        <f>I190+J190+K190+L190+M190+N190</f>
        <v>3201.86</v>
      </c>
      <c r="P190" s="17">
        <v>101.86</v>
      </c>
      <c r="T190" s="8">
        <f>SUM(O190-P190-Q190-R190-S190)</f>
        <v>3100</v>
      </c>
    </row>
    <row r="191" spans="2:20" ht="15.75" x14ac:dyDescent="0.25">
      <c r="B191" s="2">
        <v>36</v>
      </c>
      <c r="C191" s="20" t="s">
        <v>463</v>
      </c>
      <c r="D191" s="3" t="s">
        <v>145</v>
      </c>
      <c r="E191" s="3" t="s">
        <v>63</v>
      </c>
      <c r="F191" s="2" t="s">
        <v>147</v>
      </c>
      <c r="G191" s="4"/>
      <c r="H191" s="4" t="s">
        <v>27</v>
      </c>
      <c r="I191" s="10">
        <v>2489.5</v>
      </c>
      <c r="J191" s="17">
        <v>10.89</v>
      </c>
      <c r="K191" s="8"/>
      <c r="L191" s="36"/>
      <c r="O191" s="8">
        <f>I191+J191+K191+L191+M191+N191</f>
        <v>2500.39</v>
      </c>
      <c r="P191" s="17"/>
      <c r="T191" s="8">
        <f>SUM(O191-P191-Q191-R191-S191)</f>
        <v>2500.39</v>
      </c>
    </row>
    <row r="192" spans="2:20" ht="15.75" x14ac:dyDescent="0.25">
      <c r="B192" s="2">
        <v>37</v>
      </c>
      <c r="C192" s="20" t="s">
        <v>464</v>
      </c>
      <c r="D192" s="3" t="s">
        <v>145</v>
      </c>
      <c r="E192" s="3" t="s">
        <v>90</v>
      </c>
      <c r="F192" s="2" t="s">
        <v>147</v>
      </c>
      <c r="G192" s="4"/>
      <c r="H192" s="4" t="s">
        <v>27</v>
      </c>
      <c r="I192" s="10">
        <v>4357.84</v>
      </c>
      <c r="J192" s="17"/>
      <c r="K192" s="8"/>
      <c r="L192" s="36"/>
      <c r="O192" s="8">
        <f>I192+J192+K192+L192+M192+N192</f>
        <v>4357.84</v>
      </c>
      <c r="P192" s="17">
        <v>357.84</v>
      </c>
      <c r="T192" s="8">
        <f>SUM(O192-P192-Q192-R192-S192)</f>
        <v>4000</v>
      </c>
    </row>
    <row r="193" spans="2:20" ht="15.75" x14ac:dyDescent="0.25">
      <c r="B193" s="2">
        <v>38</v>
      </c>
      <c r="C193" s="20" t="s">
        <v>466</v>
      </c>
      <c r="D193" s="3" t="s">
        <v>145</v>
      </c>
      <c r="E193" s="3" t="s">
        <v>74</v>
      </c>
      <c r="F193" s="2" t="s">
        <v>147</v>
      </c>
      <c r="G193" s="4"/>
      <c r="H193" s="4" t="s">
        <v>27</v>
      </c>
      <c r="I193" s="10">
        <v>2601.3000000000002</v>
      </c>
      <c r="J193" s="17"/>
      <c r="K193" s="8"/>
      <c r="L193" s="36"/>
      <c r="O193" s="8">
        <f t="shared" ref="O193:O194" si="33">I193+J193+K193+L193+M193+N193</f>
        <v>2601.3000000000002</v>
      </c>
      <c r="P193" s="17">
        <v>1.27</v>
      </c>
      <c r="T193" s="8">
        <f t="shared" ref="T193:T194" si="34">SUM(O193-P193-Q193-R193-S193)</f>
        <v>2600.0300000000002</v>
      </c>
    </row>
    <row r="194" spans="2:20" ht="15.75" x14ac:dyDescent="0.25">
      <c r="B194" s="2">
        <v>39</v>
      </c>
      <c r="C194" s="20" t="s">
        <v>505</v>
      </c>
      <c r="D194" s="3" t="s">
        <v>145</v>
      </c>
      <c r="E194" s="3" t="s">
        <v>504</v>
      </c>
      <c r="F194" s="2" t="s">
        <v>147</v>
      </c>
      <c r="G194" s="4"/>
      <c r="H194" s="4" t="s">
        <v>27</v>
      </c>
      <c r="I194" s="10">
        <v>2135.3000000000002</v>
      </c>
      <c r="J194" s="17">
        <v>64.760000000000005</v>
      </c>
      <c r="K194" s="8"/>
      <c r="L194" s="36"/>
      <c r="O194" s="8">
        <f t="shared" si="33"/>
        <v>2200.0600000000004</v>
      </c>
      <c r="P194" s="17"/>
      <c r="T194" s="8">
        <f t="shared" si="34"/>
        <v>2200.0600000000004</v>
      </c>
    </row>
    <row r="195" spans="2:20" ht="15.75" x14ac:dyDescent="0.25">
      <c r="C195" s="16" t="s">
        <v>156</v>
      </c>
      <c r="G195" s="27"/>
      <c r="I195" s="23">
        <f>SUM(I156:I194)</f>
        <v>106081.88999999998</v>
      </c>
      <c r="J195" s="23">
        <f>SUM(J156:J194)</f>
        <v>1107.92</v>
      </c>
      <c r="K195" s="23">
        <f t="shared" ref="K195:S195" si="35">SUM(K156:K194)</f>
        <v>0</v>
      </c>
      <c r="L195" s="23">
        <f t="shared" si="35"/>
        <v>0</v>
      </c>
      <c r="M195" s="23">
        <f t="shared" si="35"/>
        <v>0</v>
      </c>
      <c r="N195" s="23">
        <f t="shared" si="35"/>
        <v>0</v>
      </c>
      <c r="O195" s="23">
        <f t="shared" si="35"/>
        <v>107189.81</v>
      </c>
      <c r="P195" s="23">
        <f t="shared" si="35"/>
        <v>3049.9200000000005</v>
      </c>
      <c r="Q195" s="23">
        <f t="shared" si="35"/>
        <v>0</v>
      </c>
      <c r="R195" s="23">
        <f t="shared" si="35"/>
        <v>2500</v>
      </c>
      <c r="S195" s="23">
        <f t="shared" si="35"/>
        <v>0</v>
      </c>
      <c r="T195" s="23">
        <f>SUM(T156:T194)</f>
        <v>101639.88999999998</v>
      </c>
    </row>
    <row r="196" spans="2:20" ht="15.75" x14ac:dyDescent="0.25">
      <c r="C196" s="16"/>
      <c r="G196" s="27"/>
      <c r="I196" s="23">
        <f>I195+I137</f>
        <v>145713.88999999998</v>
      </c>
      <c r="J196" s="23"/>
      <c r="K196" s="23"/>
      <c r="L196" s="23"/>
      <c r="M196" s="23"/>
      <c r="N196" s="23"/>
      <c r="O196" s="23">
        <f>O195+O137</f>
        <v>147654.95000000001</v>
      </c>
      <c r="P196" s="23">
        <f>P195+P137</f>
        <v>3608.2700000000004</v>
      </c>
      <c r="Q196" s="23"/>
      <c r="R196" s="23"/>
      <c r="S196" s="23"/>
      <c r="T196" s="23"/>
    </row>
    <row r="197" spans="2:20" ht="15.75" x14ac:dyDescent="0.25">
      <c r="C197" s="16"/>
      <c r="G197" s="27"/>
      <c r="I197" s="23">
        <f>I196+I105</f>
        <v>613193.57999999996</v>
      </c>
      <c r="J197" s="23"/>
      <c r="K197" s="23"/>
      <c r="L197" s="23"/>
      <c r="M197" s="23"/>
      <c r="N197" s="23"/>
      <c r="O197" s="23">
        <f>O196+O105</f>
        <v>615446.06000000006</v>
      </c>
      <c r="P197" s="23">
        <f>P196+P105</f>
        <v>52586.19</v>
      </c>
      <c r="Q197" s="23"/>
      <c r="R197" s="23"/>
      <c r="S197" s="23"/>
      <c r="T197" s="23"/>
    </row>
    <row r="198" spans="2:20" ht="15.75" x14ac:dyDescent="0.25">
      <c r="C198" s="16"/>
      <c r="G198" s="27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</row>
    <row r="199" spans="2:20" ht="15.75" x14ac:dyDescent="0.25">
      <c r="C199" s="16"/>
      <c r="G199" s="27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</row>
    <row r="200" spans="2:20" ht="15.75" x14ac:dyDescent="0.25">
      <c r="C200" s="16"/>
      <c r="G200" s="27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</row>
    <row r="201" spans="2:20" ht="15.75" x14ac:dyDescent="0.25">
      <c r="C201" s="16"/>
      <c r="D201" s="52" t="s">
        <v>402</v>
      </c>
      <c r="E201" s="52"/>
      <c r="H201" s="52" t="s">
        <v>124</v>
      </c>
      <c r="I201" s="52"/>
      <c r="J201" s="52"/>
      <c r="K201" s="52"/>
      <c r="O201" s="52" t="s">
        <v>403</v>
      </c>
      <c r="P201" s="52"/>
      <c r="Q201" s="52"/>
      <c r="R201" s="52"/>
      <c r="S201" s="23"/>
      <c r="T201" s="23"/>
    </row>
    <row r="202" spans="2:20" ht="15.75" x14ac:dyDescent="0.25">
      <c r="D202" s="52" t="s">
        <v>22</v>
      </c>
      <c r="E202" s="52"/>
      <c r="H202" s="52" t="s">
        <v>54</v>
      </c>
      <c r="I202" s="52"/>
      <c r="J202" s="52"/>
      <c r="K202" s="52"/>
      <c r="O202" s="52" t="s">
        <v>31</v>
      </c>
      <c r="P202" s="52"/>
      <c r="Q202" s="52"/>
      <c r="R202" s="52"/>
      <c r="S202" s="23"/>
      <c r="T202" s="8"/>
    </row>
    <row r="209" spans="2:20" ht="15.75" x14ac:dyDescent="0.25">
      <c r="B209" s="51" t="s">
        <v>0</v>
      </c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</row>
    <row r="210" spans="2:20" ht="15.75" x14ac:dyDescent="0.25">
      <c r="B210" s="51" t="s">
        <v>503</v>
      </c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</row>
    <row r="211" spans="2:20" ht="15.75" x14ac:dyDescent="0.25">
      <c r="B211" s="51" t="s">
        <v>490</v>
      </c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</row>
    <row r="213" spans="2:20" ht="15.75" x14ac:dyDescent="0.25">
      <c r="B213" s="16" t="s">
        <v>126</v>
      </c>
      <c r="C213" s="16" t="s">
        <v>2</v>
      </c>
      <c r="D213" s="32" t="s">
        <v>3</v>
      </c>
      <c r="E213" s="23" t="s">
        <v>4</v>
      </c>
      <c r="F213" s="23" t="s">
        <v>5</v>
      </c>
      <c r="G213" s="16" t="s">
        <v>6</v>
      </c>
      <c r="H213" s="16" t="s">
        <v>7</v>
      </c>
      <c r="I213" s="16" t="s">
        <v>8</v>
      </c>
      <c r="J213" s="16" t="s">
        <v>9</v>
      </c>
      <c r="K213" s="16" t="s">
        <v>10</v>
      </c>
      <c r="L213" s="23" t="s">
        <v>11</v>
      </c>
      <c r="M213" s="16" t="s">
        <v>12</v>
      </c>
      <c r="N213" s="16" t="s">
        <v>13</v>
      </c>
      <c r="O213" s="16" t="s">
        <v>14</v>
      </c>
      <c r="P213" s="16" t="s">
        <v>15</v>
      </c>
      <c r="Q213" s="16" t="s">
        <v>16</v>
      </c>
      <c r="R213" s="16" t="s">
        <v>17</v>
      </c>
      <c r="S213" s="16" t="s">
        <v>18</v>
      </c>
      <c r="T213" s="16" t="s">
        <v>19</v>
      </c>
    </row>
    <row r="214" spans="2:20" ht="15.75" x14ac:dyDescent="0.25">
      <c r="B214" s="2">
        <v>1</v>
      </c>
      <c r="C214" s="2" t="s">
        <v>491</v>
      </c>
      <c r="D214" s="25" t="s">
        <v>492</v>
      </c>
      <c r="E214" s="25" t="s">
        <v>493</v>
      </c>
      <c r="F214" s="2" t="s">
        <v>147</v>
      </c>
      <c r="G214" s="2"/>
      <c r="H214" s="2"/>
      <c r="I214" s="25">
        <v>1344</v>
      </c>
      <c r="J214" s="25"/>
      <c r="K214" s="8"/>
      <c r="L214" s="8"/>
      <c r="M214" s="8"/>
      <c r="N214" s="8"/>
      <c r="O214" s="8">
        <f t="shared" ref="O214:O222" si="36">SUM(I214:N214)</f>
        <v>1344</v>
      </c>
      <c r="P214" s="25"/>
      <c r="Q214" s="36"/>
      <c r="R214" s="36"/>
      <c r="S214" s="36"/>
      <c r="T214" s="8">
        <f t="shared" ref="T214:T222" si="37">O214-P214-Q214-R214-S214</f>
        <v>1344</v>
      </c>
    </row>
    <row r="215" spans="2:20" ht="15.75" x14ac:dyDescent="0.25">
      <c r="B215" s="2">
        <v>2</v>
      </c>
      <c r="C215" s="2" t="s">
        <v>494</v>
      </c>
      <c r="D215" s="25" t="s">
        <v>492</v>
      </c>
      <c r="E215" s="25" t="s">
        <v>493</v>
      </c>
      <c r="F215" s="2" t="s">
        <v>147</v>
      </c>
      <c r="G215" s="2"/>
      <c r="H215" s="2"/>
      <c r="I215" s="8">
        <v>1323</v>
      </c>
      <c r="J215" s="8"/>
      <c r="K215" s="8"/>
      <c r="L215" s="8"/>
      <c r="M215" s="8"/>
      <c r="N215" s="8"/>
      <c r="O215" s="8">
        <f t="shared" si="36"/>
        <v>1323</v>
      </c>
      <c r="P215" s="25"/>
      <c r="Q215" s="36"/>
      <c r="R215" s="36"/>
      <c r="S215" s="36"/>
      <c r="T215" s="8">
        <f t="shared" si="37"/>
        <v>1323</v>
      </c>
    </row>
    <row r="216" spans="2:20" ht="15.75" x14ac:dyDescent="0.25">
      <c r="B216" s="2">
        <v>3</v>
      </c>
      <c r="C216" s="2" t="s">
        <v>495</v>
      </c>
      <c r="D216" s="25" t="s">
        <v>492</v>
      </c>
      <c r="E216" s="25" t="s">
        <v>493</v>
      </c>
      <c r="F216" s="2" t="s">
        <v>147</v>
      </c>
      <c r="G216" s="2"/>
      <c r="H216" s="2"/>
      <c r="I216" s="8">
        <v>1400</v>
      </c>
      <c r="J216" s="8"/>
      <c r="K216" s="8"/>
      <c r="L216" s="8"/>
      <c r="M216" s="8"/>
      <c r="N216" s="8"/>
      <c r="O216" s="8">
        <f t="shared" si="36"/>
        <v>1400</v>
      </c>
      <c r="P216" s="25"/>
      <c r="Q216" s="36"/>
      <c r="R216" s="36"/>
      <c r="S216" s="36"/>
      <c r="T216" s="8">
        <f t="shared" si="37"/>
        <v>1400</v>
      </c>
    </row>
    <row r="217" spans="2:20" ht="15.75" x14ac:dyDescent="0.25">
      <c r="B217" s="2">
        <v>4</v>
      </c>
      <c r="C217" s="2" t="s">
        <v>496</v>
      </c>
      <c r="D217" s="25" t="s">
        <v>492</v>
      </c>
      <c r="E217" s="25" t="s">
        <v>493</v>
      </c>
      <c r="F217" s="2" t="s">
        <v>147</v>
      </c>
      <c r="G217" s="2"/>
      <c r="H217" s="2"/>
      <c r="I217" s="8">
        <v>1400</v>
      </c>
      <c r="J217" s="8"/>
      <c r="K217" s="8"/>
      <c r="L217" s="8"/>
      <c r="M217" s="8"/>
      <c r="N217" s="8"/>
      <c r="O217" s="8">
        <f t="shared" si="36"/>
        <v>1400</v>
      </c>
      <c r="P217" s="25"/>
      <c r="Q217" s="36"/>
      <c r="R217" s="36"/>
      <c r="S217" s="36"/>
      <c r="T217" s="8">
        <f t="shared" si="37"/>
        <v>1400</v>
      </c>
    </row>
    <row r="218" spans="2:20" ht="15.75" x14ac:dyDescent="0.25">
      <c r="B218" s="2">
        <v>5</v>
      </c>
      <c r="C218" s="2" t="s">
        <v>497</v>
      </c>
      <c r="D218" s="25" t="s">
        <v>492</v>
      </c>
      <c r="E218" s="25" t="s">
        <v>493</v>
      </c>
      <c r="F218" s="2" t="s">
        <v>147</v>
      </c>
      <c r="G218" s="2"/>
      <c r="H218" s="2"/>
      <c r="I218" s="8">
        <v>1000</v>
      </c>
      <c r="J218" s="8"/>
      <c r="K218" s="8"/>
      <c r="L218" s="8"/>
      <c r="M218" s="8"/>
      <c r="N218" s="8"/>
      <c r="O218" s="8">
        <f t="shared" si="36"/>
        <v>1000</v>
      </c>
      <c r="P218" s="25"/>
      <c r="Q218" s="36"/>
      <c r="R218" s="36"/>
      <c r="S218" s="36"/>
      <c r="T218" s="8">
        <f t="shared" si="37"/>
        <v>1000</v>
      </c>
    </row>
    <row r="219" spans="2:20" ht="15.75" x14ac:dyDescent="0.25">
      <c r="B219" s="2">
        <v>6</v>
      </c>
      <c r="C219" s="2" t="s">
        <v>498</v>
      </c>
      <c r="D219" s="25" t="s">
        <v>492</v>
      </c>
      <c r="E219" s="25" t="s">
        <v>493</v>
      </c>
      <c r="F219" s="2" t="s">
        <v>147</v>
      </c>
      <c r="G219" s="2"/>
      <c r="H219" s="2"/>
      <c r="I219" s="8">
        <v>1000</v>
      </c>
      <c r="J219" s="8"/>
      <c r="K219" s="8"/>
      <c r="L219" s="8"/>
      <c r="M219" s="8"/>
      <c r="N219" s="8"/>
      <c r="O219" s="8">
        <f t="shared" si="36"/>
        <v>1000</v>
      </c>
      <c r="P219" s="25"/>
      <c r="Q219" s="36"/>
      <c r="R219" s="36"/>
      <c r="S219" s="36"/>
      <c r="T219" s="8">
        <f t="shared" si="37"/>
        <v>1000</v>
      </c>
    </row>
    <row r="220" spans="2:20" ht="15.75" x14ac:dyDescent="0.25">
      <c r="B220" s="2">
        <v>7</v>
      </c>
      <c r="C220" s="2" t="s">
        <v>499</v>
      </c>
      <c r="D220" s="25" t="s">
        <v>492</v>
      </c>
      <c r="E220" s="25" t="s">
        <v>493</v>
      </c>
      <c r="F220" s="2" t="s">
        <v>147</v>
      </c>
      <c r="G220" s="2"/>
      <c r="H220" s="2"/>
      <c r="I220" s="8">
        <v>1344</v>
      </c>
      <c r="J220" s="8"/>
      <c r="K220" s="8"/>
      <c r="L220" s="8"/>
      <c r="M220" s="8"/>
      <c r="N220" s="8"/>
      <c r="O220" s="8">
        <f t="shared" si="36"/>
        <v>1344</v>
      </c>
      <c r="P220" s="25"/>
      <c r="Q220" s="36"/>
      <c r="R220" s="36"/>
      <c r="S220" s="36"/>
      <c r="T220" s="8">
        <f t="shared" si="37"/>
        <v>1344</v>
      </c>
    </row>
    <row r="221" spans="2:20" ht="15.75" x14ac:dyDescent="0.25">
      <c r="B221" s="2">
        <v>8</v>
      </c>
      <c r="C221" s="2" t="s">
        <v>500</v>
      </c>
      <c r="D221" s="25" t="s">
        <v>492</v>
      </c>
      <c r="E221" s="25" t="s">
        <v>493</v>
      </c>
      <c r="F221" s="2" t="s">
        <v>147</v>
      </c>
      <c r="G221" s="2"/>
      <c r="H221" s="2"/>
      <c r="I221" s="8">
        <v>1400</v>
      </c>
      <c r="J221" s="8"/>
      <c r="K221" s="8"/>
      <c r="L221" s="8"/>
      <c r="M221" s="8"/>
      <c r="N221" s="8"/>
      <c r="O221" s="8">
        <f t="shared" si="36"/>
        <v>1400</v>
      </c>
      <c r="P221" s="25"/>
      <c r="Q221" s="36"/>
      <c r="R221" s="36"/>
      <c r="S221" s="36"/>
      <c r="T221" s="8">
        <f t="shared" si="37"/>
        <v>1400</v>
      </c>
    </row>
    <row r="222" spans="2:20" ht="15.75" x14ac:dyDescent="0.25">
      <c r="B222" s="2">
        <v>9</v>
      </c>
      <c r="C222" s="2" t="s">
        <v>510</v>
      </c>
      <c r="D222" s="25" t="s">
        <v>492</v>
      </c>
      <c r="E222" s="25" t="s">
        <v>493</v>
      </c>
      <c r="F222" s="2" t="s">
        <v>147</v>
      </c>
      <c r="G222" s="2"/>
      <c r="H222" s="2"/>
      <c r="I222" s="8">
        <v>1206</v>
      </c>
      <c r="J222" s="8"/>
      <c r="K222" s="8"/>
      <c r="L222" s="8"/>
      <c r="M222" s="8"/>
      <c r="N222" s="8"/>
      <c r="O222" s="8">
        <f t="shared" si="36"/>
        <v>1206</v>
      </c>
      <c r="P222" s="25"/>
      <c r="Q222" s="36"/>
      <c r="R222" s="36"/>
      <c r="S222" s="36"/>
      <c r="T222" s="8">
        <f t="shared" si="37"/>
        <v>1206</v>
      </c>
    </row>
    <row r="223" spans="2:20" ht="15.75" x14ac:dyDescent="0.25">
      <c r="C223" s="2"/>
      <c r="D223" s="25"/>
      <c r="E223" s="25"/>
      <c r="F223" s="2"/>
      <c r="I223" s="37">
        <f>SUM(I214:I222)</f>
        <v>11417</v>
      </c>
      <c r="J223" s="37">
        <f t="shared" ref="J223:T223" si="38">SUM(J214:J222)</f>
        <v>0</v>
      </c>
      <c r="K223" s="37">
        <f t="shared" si="38"/>
        <v>0</v>
      </c>
      <c r="L223" s="37">
        <f t="shared" si="38"/>
        <v>0</v>
      </c>
      <c r="M223" s="37">
        <f t="shared" si="38"/>
        <v>0</v>
      </c>
      <c r="N223" s="37">
        <f t="shared" si="38"/>
        <v>0</v>
      </c>
      <c r="O223" s="37">
        <f t="shared" si="38"/>
        <v>11417</v>
      </c>
      <c r="P223" s="37">
        <f t="shared" si="38"/>
        <v>0</v>
      </c>
      <c r="Q223" s="37">
        <f t="shared" si="38"/>
        <v>0</v>
      </c>
      <c r="R223" s="37">
        <f t="shared" si="38"/>
        <v>0</v>
      </c>
      <c r="S223" s="37">
        <f t="shared" si="38"/>
        <v>0</v>
      </c>
      <c r="T223" s="37">
        <f t="shared" si="38"/>
        <v>11417</v>
      </c>
    </row>
    <row r="230" spans="2:20" ht="15.75" x14ac:dyDescent="0.25">
      <c r="C230" s="16"/>
      <c r="D230" s="52" t="s">
        <v>402</v>
      </c>
      <c r="E230" s="52"/>
      <c r="H230" s="52" t="s">
        <v>124</v>
      </c>
      <c r="I230" s="52"/>
      <c r="J230" s="52"/>
      <c r="K230" s="52"/>
      <c r="O230" s="52" t="s">
        <v>403</v>
      </c>
      <c r="P230" s="52"/>
      <c r="Q230" s="52"/>
      <c r="R230" s="52"/>
      <c r="S230" s="23"/>
      <c r="T230" s="23"/>
    </row>
    <row r="231" spans="2:20" ht="15.75" x14ac:dyDescent="0.25">
      <c r="D231" s="52" t="s">
        <v>22</v>
      </c>
      <c r="E231" s="52"/>
      <c r="H231" s="52" t="s">
        <v>54</v>
      </c>
      <c r="I231" s="52"/>
      <c r="J231" s="52"/>
      <c r="K231" s="52"/>
      <c r="O231" s="52" t="s">
        <v>31</v>
      </c>
      <c r="P231" s="52"/>
      <c r="Q231" s="52"/>
      <c r="R231" s="52"/>
      <c r="S231" s="23"/>
      <c r="T231" s="8"/>
    </row>
    <row r="235" spans="2:20" ht="15.75" x14ac:dyDescent="0.25">
      <c r="B235" s="51" t="s">
        <v>0</v>
      </c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</row>
    <row r="236" spans="2:20" ht="15.75" x14ac:dyDescent="0.25">
      <c r="B236" s="51" t="s">
        <v>503</v>
      </c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</row>
    <row r="237" spans="2:20" ht="15.75" x14ac:dyDescent="0.25">
      <c r="B237" s="51" t="s">
        <v>490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</row>
    <row r="240" spans="2:20" ht="15.75" x14ac:dyDescent="0.25">
      <c r="B240" s="16" t="s">
        <v>126</v>
      </c>
      <c r="C240" s="16" t="s">
        <v>2</v>
      </c>
      <c r="D240" s="32" t="s">
        <v>3</v>
      </c>
      <c r="E240" s="23" t="s">
        <v>4</v>
      </c>
      <c r="F240" s="23" t="s">
        <v>5</v>
      </c>
      <c r="G240" s="16" t="s">
        <v>6</v>
      </c>
      <c r="H240" s="16" t="s">
        <v>7</v>
      </c>
      <c r="I240" s="16" t="s">
        <v>8</v>
      </c>
      <c r="J240" s="16" t="s">
        <v>9</v>
      </c>
      <c r="K240" s="16" t="s">
        <v>10</v>
      </c>
      <c r="L240" s="23" t="s">
        <v>11</v>
      </c>
      <c r="M240" s="16" t="s">
        <v>12</v>
      </c>
      <c r="N240" s="16" t="s">
        <v>13</v>
      </c>
      <c r="O240" s="16" t="s">
        <v>14</v>
      </c>
      <c r="P240" s="16" t="s">
        <v>15</v>
      </c>
      <c r="Q240" s="16" t="s">
        <v>16</v>
      </c>
      <c r="R240" s="16" t="s">
        <v>17</v>
      </c>
      <c r="S240" s="16" t="s">
        <v>18</v>
      </c>
      <c r="T240" s="16" t="s">
        <v>19</v>
      </c>
    </row>
    <row r="241" spans="2:20" ht="15.75" x14ac:dyDescent="0.25">
      <c r="B241" s="2">
        <v>1</v>
      </c>
      <c r="C241" s="2" t="s">
        <v>501</v>
      </c>
      <c r="D241" s="25" t="s">
        <v>492</v>
      </c>
      <c r="E241" s="25" t="s">
        <v>493</v>
      </c>
      <c r="F241" s="2" t="s">
        <v>147</v>
      </c>
      <c r="G241" s="2"/>
      <c r="H241" s="2"/>
      <c r="I241" s="25">
        <v>1086.8800000000001</v>
      </c>
      <c r="J241" s="25"/>
      <c r="K241" s="8"/>
      <c r="L241" s="8"/>
      <c r="M241" s="8"/>
      <c r="N241" s="8"/>
      <c r="O241" s="8">
        <f>SUM(I241:N241)</f>
        <v>1086.8800000000001</v>
      </c>
      <c r="P241" s="25"/>
      <c r="Q241" s="36"/>
      <c r="R241" s="36"/>
      <c r="S241" s="36"/>
      <c r="T241" s="8">
        <f t="shared" ref="T241:T243" si="39">O241-P241-Q241-R241-S241</f>
        <v>1086.8800000000001</v>
      </c>
    </row>
    <row r="242" spans="2:20" ht="15.75" x14ac:dyDescent="0.25">
      <c r="B242" s="2">
        <v>2</v>
      </c>
      <c r="C242" s="2" t="s">
        <v>502</v>
      </c>
      <c r="D242" s="25" t="s">
        <v>492</v>
      </c>
      <c r="E242" s="25" t="s">
        <v>493</v>
      </c>
      <c r="F242" s="2" t="s">
        <v>147</v>
      </c>
      <c r="G242" s="2"/>
      <c r="H242" s="2"/>
      <c r="I242" s="8">
        <v>1000</v>
      </c>
      <c r="J242" s="8"/>
      <c r="K242" s="8"/>
      <c r="L242" s="8"/>
      <c r="M242" s="8"/>
      <c r="N242" s="8"/>
      <c r="O242" s="8">
        <f>SUM(I242:N242)</f>
        <v>1000</v>
      </c>
      <c r="P242" s="25"/>
      <c r="Q242" s="36"/>
      <c r="R242" s="36"/>
      <c r="S242" s="36"/>
      <c r="T242" s="8">
        <f t="shared" si="39"/>
        <v>1000</v>
      </c>
    </row>
    <row r="243" spans="2:20" ht="15.75" x14ac:dyDescent="0.25">
      <c r="B243" s="2">
        <v>3</v>
      </c>
      <c r="C243" s="2" t="s">
        <v>511</v>
      </c>
      <c r="D243" s="25" t="s">
        <v>492</v>
      </c>
      <c r="E243" s="25" t="s">
        <v>493</v>
      </c>
      <c r="F243" s="2" t="s">
        <v>147</v>
      </c>
      <c r="G243" s="2"/>
      <c r="H243" s="2"/>
      <c r="I243" s="8">
        <v>1667</v>
      </c>
      <c r="J243" s="8"/>
      <c r="K243" s="8"/>
      <c r="L243" s="8"/>
      <c r="M243" s="8"/>
      <c r="N243" s="8"/>
      <c r="O243" s="8">
        <f>SUM(I243:N243)</f>
        <v>1667</v>
      </c>
      <c r="P243" s="25"/>
      <c r="Q243" s="36"/>
      <c r="R243" s="36"/>
      <c r="S243" s="36"/>
      <c r="T243" s="8">
        <f t="shared" si="39"/>
        <v>1667</v>
      </c>
    </row>
    <row r="244" spans="2:20" s="42" customFormat="1" x14ac:dyDescent="0.25">
      <c r="I244" s="37">
        <f>SUM(I241:I243)</f>
        <v>3753.88</v>
      </c>
      <c r="J244" s="37">
        <f t="shared" ref="J244:T244" si="40">SUM(J241:J243)</f>
        <v>0</v>
      </c>
      <c r="K244" s="37">
        <f t="shared" si="40"/>
        <v>0</v>
      </c>
      <c r="L244" s="37">
        <f t="shared" si="40"/>
        <v>0</v>
      </c>
      <c r="M244" s="37">
        <f t="shared" si="40"/>
        <v>0</v>
      </c>
      <c r="N244" s="37">
        <f t="shared" si="40"/>
        <v>0</v>
      </c>
      <c r="O244" s="37">
        <f t="shared" si="40"/>
        <v>3753.88</v>
      </c>
      <c r="P244" s="37">
        <f t="shared" si="40"/>
        <v>0</v>
      </c>
      <c r="Q244" s="37">
        <f t="shared" si="40"/>
        <v>0</v>
      </c>
      <c r="R244" s="37">
        <f t="shared" si="40"/>
        <v>0</v>
      </c>
      <c r="S244" s="37">
        <f t="shared" si="40"/>
        <v>0</v>
      </c>
      <c r="T244" s="37">
        <f t="shared" si="40"/>
        <v>3753.88</v>
      </c>
    </row>
    <row r="247" spans="2:20" ht="15.75" x14ac:dyDescent="0.25">
      <c r="C247" s="16"/>
      <c r="D247" s="52" t="s">
        <v>402</v>
      </c>
      <c r="E247" s="52"/>
      <c r="H247" s="52" t="s">
        <v>124</v>
      </c>
      <c r="I247" s="52"/>
      <c r="J247" s="52"/>
      <c r="K247" s="52"/>
      <c r="O247" s="52" t="s">
        <v>403</v>
      </c>
      <c r="P247" s="52"/>
      <c r="Q247" s="52"/>
      <c r="R247" s="52"/>
      <c r="S247" s="23"/>
      <c r="T247" s="23"/>
    </row>
    <row r="248" spans="2:20" ht="15.75" x14ac:dyDescent="0.25">
      <c r="D248" s="52" t="s">
        <v>22</v>
      </c>
      <c r="E248" s="52"/>
      <c r="H248" s="52" t="s">
        <v>54</v>
      </c>
      <c r="I248" s="52"/>
      <c r="J248" s="52"/>
      <c r="K248" s="52"/>
      <c r="O248" s="52" t="s">
        <v>31</v>
      </c>
      <c r="P248" s="52"/>
      <c r="Q248" s="52"/>
      <c r="R248" s="52"/>
      <c r="S248" s="23"/>
      <c r="T248" s="8">
        <f>T244+T223</f>
        <v>15170.880000000001</v>
      </c>
    </row>
  </sheetData>
  <mergeCells count="44">
    <mergeCell ref="B237:T237"/>
    <mergeCell ref="D247:E247"/>
    <mergeCell ref="H247:K247"/>
    <mergeCell ref="O247:R247"/>
    <mergeCell ref="D248:E248"/>
    <mergeCell ref="H248:K248"/>
    <mergeCell ref="O248:R248"/>
    <mergeCell ref="D231:E231"/>
    <mergeCell ref="H231:K231"/>
    <mergeCell ref="O231:R231"/>
    <mergeCell ref="B235:T235"/>
    <mergeCell ref="B236:T236"/>
    <mergeCell ref="B209:T209"/>
    <mergeCell ref="B210:T210"/>
    <mergeCell ref="B211:T211"/>
    <mergeCell ref="D230:E230"/>
    <mergeCell ref="H230:K230"/>
    <mergeCell ref="O230:R230"/>
    <mergeCell ref="B116:T116"/>
    <mergeCell ref="B1:T1"/>
    <mergeCell ref="B2:T2"/>
    <mergeCell ref="D110:E110"/>
    <mergeCell ref="H110:K110"/>
    <mergeCell ref="O110:R110"/>
    <mergeCell ref="D111:E111"/>
    <mergeCell ref="H111:K111"/>
    <mergeCell ref="O111:R111"/>
    <mergeCell ref="B114:T114"/>
    <mergeCell ref="B115:T115"/>
    <mergeCell ref="O201:R201"/>
    <mergeCell ref="D202:E202"/>
    <mergeCell ref="H202:K202"/>
    <mergeCell ref="O202:R202"/>
    <mergeCell ref="B152:T152"/>
    <mergeCell ref="D201:E201"/>
    <mergeCell ref="H201:K201"/>
    <mergeCell ref="B150:T150"/>
    <mergeCell ref="B151:T151"/>
    <mergeCell ref="D144:E144"/>
    <mergeCell ref="H144:K144"/>
    <mergeCell ref="O144:R144"/>
    <mergeCell ref="D145:E145"/>
    <mergeCell ref="H145:K145"/>
    <mergeCell ref="O145:R145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V93"/>
  <sheetViews>
    <sheetView zoomScale="78" zoomScaleNormal="78" workbookViewId="0">
      <selection activeCell="C7" sqref="C7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</cols>
  <sheetData>
    <row r="1" spans="1:20" ht="15.75" x14ac:dyDescent="0.25">
      <c r="A1" s="2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5.75" x14ac:dyDescent="0.25">
      <c r="A2" s="2"/>
      <c r="B2" s="51" t="s">
        <v>479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2"/>
      <c r="B4" s="4" t="s">
        <v>1</v>
      </c>
      <c r="C4" s="4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9" t="s">
        <v>8</v>
      </c>
      <c r="J4" s="9" t="s">
        <v>9</v>
      </c>
      <c r="K4" s="9" t="s">
        <v>10</v>
      </c>
      <c r="L4" s="3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22" t="s">
        <v>19</v>
      </c>
    </row>
    <row r="5" spans="1:20" ht="15.75" x14ac:dyDescent="0.25">
      <c r="A5" s="2"/>
      <c r="B5" s="4"/>
      <c r="C5" s="7" t="s">
        <v>157</v>
      </c>
      <c r="D5" s="3"/>
      <c r="E5" s="3"/>
      <c r="F5" s="4"/>
      <c r="G5" s="4"/>
      <c r="H5" s="4"/>
      <c r="I5" s="9"/>
      <c r="J5" s="9"/>
      <c r="K5" s="9"/>
      <c r="L5" s="3"/>
      <c r="M5" s="3"/>
      <c r="N5" s="4"/>
      <c r="O5" s="4"/>
      <c r="P5" s="4"/>
      <c r="Q5" s="4"/>
      <c r="R5" s="4"/>
      <c r="S5" s="4"/>
      <c r="T5" s="22"/>
    </row>
    <row r="6" spans="1:20" ht="15.75" x14ac:dyDescent="0.25">
      <c r="A6" s="2"/>
      <c r="B6" s="40">
        <v>1</v>
      </c>
      <c r="C6" s="2" t="s">
        <v>186</v>
      </c>
      <c r="D6" s="3" t="s">
        <v>194</v>
      </c>
      <c r="E6" s="3" t="s">
        <v>157</v>
      </c>
      <c r="F6" s="4" t="s">
        <v>48</v>
      </c>
      <c r="G6" s="4" t="s">
        <v>385</v>
      </c>
      <c r="H6" s="4" t="s">
        <v>25</v>
      </c>
      <c r="I6" s="13">
        <v>11020.42</v>
      </c>
      <c r="J6" s="9"/>
      <c r="K6" s="9"/>
      <c r="L6" s="39"/>
      <c r="M6" s="3"/>
      <c r="N6" s="4"/>
      <c r="O6" s="8">
        <f t="shared" ref="O6:O15" si="0">I6+J6+K6+L6+M6+N6</f>
        <v>11020.42</v>
      </c>
      <c r="P6" s="39">
        <v>1715.79</v>
      </c>
      <c r="Q6" s="4"/>
      <c r="R6" s="4"/>
      <c r="S6" s="4"/>
      <c r="T6" s="8">
        <f>+O6-P6-Q6-R6-S6</f>
        <v>9304.630000000001</v>
      </c>
    </row>
    <row r="7" spans="1:20" ht="15.75" x14ac:dyDescent="0.25">
      <c r="A7" s="2"/>
      <c r="B7" s="40">
        <v>2</v>
      </c>
      <c r="C7" s="2" t="s">
        <v>158</v>
      </c>
      <c r="D7" s="3" t="s">
        <v>251</v>
      </c>
      <c r="E7" s="3" t="s">
        <v>157</v>
      </c>
      <c r="F7" s="4" t="s">
        <v>48</v>
      </c>
      <c r="G7" s="4" t="s">
        <v>386</v>
      </c>
      <c r="H7" s="34" t="s">
        <v>27</v>
      </c>
      <c r="I7" s="5">
        <v>3903.28</v>
      </c>
      <c r="J7" s="2"/>
      <c r="K7" s="8"/>
      <c r="L7" s="39"/>
      <c r="M7" s="8"/>
      <c r="N7" s="8"/>
      <c r="O7" s="8">
        <f t="shared" si="0"/>
        <v>3903.28</v>
      </c>
      <c r="P7" s="5">
        <v>303.27999999999997</v>
      </c>
      <c r="Q7" s="2"/>
      <c r="R7" s="8"/>
      <c r="S7" s="2"/>
      <c r="T7" s="8">
        <f t="shared" ref="T7:T15" si="1">+O7-P7-Q7-R7-S7</f>
        <v>3600</v>
      </c>
    </row>
    <row r="8" spans="1:20" ht="15.75" x14ac:dyDescent="0.25">
      <c r="A8" s="2"/>
      <c r="B8" s="40">
        <v>3</v>
      </c>
      <c r="C8" s="2" t="s">
        <v>159</v>
      </c>
      <c r="D8" s="3" t="s">
        <v>251</v>
      </c>
      <c r="E8" s="3" t="s">
        <v>157</v>
      </c>
      <c r="F8" s="4" t="s">
        <v>48</v>
      </c>
      <c r="G8" s="4" t="s">
        <v>387</v>
      </c>
      <c r="H8" s="34" t="s">
        <v>27</v>
      </c>
      <c r="I8" s="5">
        <v>3903.28</v>
      </c>
      <c r="J8" s="2"/>
      <c r="K8" s="8"/>
      <c r="L8" s="39"/>
      <c r="M8" s="8"/>
      <c r="N8" s="8"/>
      <c r="O8" s="8">
        <f t="shared" si="0"/>
        <v>3903.28</v>
      </c>
      <c r="P8" s="5">
        <v>303.27999999999997</v>
      </c>
      <c r="Q8" s="2"/>
      <c r="R8" s="8"/>
      <c r="S8" s="2"/>
      <c r="T8" s="8">
        <f t="shared" si="1"/>
        <v>3600</v>
      </c>
    </row>
    <row r="9" spans="1:20" ht="15.75" x14ac:dyDescent="0.25">
      <c r="B9" s="40">
        <v>4</v>
      </c>
      <c r="C9" s="2" t="s">
        <v>28</v>
      </c>
      <c r="D9" s="3" t="s">
        <v>225</v>
      </c>
      <c r="E9" s="3" t="s">
        <v>167</v>
      </c>
      <c r="F9" s="4" t="s">
        <v>48</v>
      </c>
      <c r="G9" s="4" t="s">
        <v>388</v>
      </c>
      <c r="H9" s="34" t="s">
        <v>27</v>
      </c>
      <c r="I9" s="10">
        <v>3096</v>
      </c>
      <c r="J9" s="17"/>
      <c r="K9" s="8"/>
      <c r="L9" s="39"/>
      <c r="M9" s="36"/>
      <c r="N9" s="36"/>
      <c r="O9" s="41">
        <f t="shared" si="0"/>
        <v>3096</v>
      </c>
      <c r="P9" s="17">
        <v>90.34</v>
      </c>
      <c r="R9" s="36"/>
      <c r="T9" s="8">
        <f t="shared" si="1"/>
        <v>3005.66</v>
      </c>
    </row>
    <row r="10" spans="1:20" ht="15.75" x14ac:dyDescent="0.25">
      <c r="A10" s="2"/>
      <c r="B10" s="40">
        <v>5</v>
      </c>
      <c r="C10" s="2" t="s">
        <v>206</v>
      </c>
      <c r="D10" s="3" t="s">
        <v>409</v>
      </c>
      <c r="E10" s="3" t="s">
        <v>160</v>
      </c>
      <c r="F10" s="4" t="s">
        <v>29</v>
      </c>
      <c r="G10" s="4" t="s">
        <v>428</v>
      </c>
      <c r="H10" s="34" t="s">
        <v>25</v>
      </c>
      <c r="I10" s="6">
        <v>5159.5</v>
      </c>
      <c r="J10" s="2"/>
      <c r="K10" s="8"/>
      <c r="L10" s="39"/>
      <c r="M10" s="8"/>
      <c r="N10" s="8"/>
      <c r="O10" s="41">
        <f t="shared" si="0"/>
        <v>5159.5</v>
      </c>
      <c r="P10" s="5">
        <v>490.17</v>
      </c>
      <c r="Q10" s="8"/>
      <c r="R10" s="8"/>
      <c r="S10" s="8"/>
      <c r="T10" s="8">
        <f t="shared" si="1"/>
        <v>4669.33</v>
      </c>
    </row>
    <row r="11" spans="1:20" ht="15.75" x14ac:dyDescent="0.25">
      <c r="A11" s="2"/>
      <c r="B11" s="40">
        <v>6</v>
      </c>
      <c r="C11" s="2" t="s">
        <v>427</v>
      </c>
      <c r="D11" s="3" t="s">
        <v>37</v>
      </c>
      <c r="E11" s="3" t="s">
        <v>160</v>
      </c>
      <c r="F11" s="4" t="s">
        <v>29</v>
      </c>
      <c r="G11" s="4" t="s">
        <v>429</v>
      </c>
      <c r="H11" s="34" t="s">
        <v>47</v>
      </c>
      <c r="I11" s="6">
        <v>3325</v>
      </c>
      <c r="J11" s="2"/>
      <c r="K11" s="8"/>
      <c r="L11" s="39"/>
      <c r="M11" s="8"/>
      <c r="N11" s="8"/>
      <c r="O11" s="41">
        <f t="shared" si="0"/>
        <v>3325</v>
      </c>
      <c r="P11" s="5">
        <v>115.26</v>
      </c>
      <c r="Q11" s="8"/>
      <c r="R11" s="8"/>
      <c r="S11" s="8"/>
      <c r="T11" s="8">
        <f t="shared" si="1"/>
        <v>3209.74</v>
      </c>
    </row>
    <row r="12" spans="1:20" ht="15.75" x14ac:dyDescent="0.25">
      <c r="A12" s="2"/>
      <c r="B12" s="40">
        <v>7</v>
      </c>
      <c r="C12" s="2" t="s">
        <v>161</v>
      </c>
      <c r="D12" s="3" t="s">
        <v>162</v>
      </c>
      <c r="E12" s="3" t="s">
        <v>160</v>
      </c>
      <c r="F12" s="4" t="s">
        <v>48</v>
      </c>
      <c r="G12" s="4" t="s">
        <v>389</v>
      </c>
      <c r="H12" s="34" t="s">
        <v>27</v>
      </c>
      <c r="I12" s="6">
        <v>2752</v>
      </c>
      <c r="J12" s="2"/>
      <c r="K12" s="8"/>
      <c r="L12" s="39"/>
      <c r="M12" s="8"/>
      <c r="N12" s="8"/>
      <c r="O12" s="36">
        <f t="shared" si="0"/>
        <v>2752</v>
      </c>
      <c r="P12" s="5">
        <v>32.67</v>
      </c>
      <c r="Q12" s="8">
        <v>1087.73</v>
      </c>
      <c r="R12" s="8"/>
      <c r="S12" s="8"/>
      <c r="T12" s="8">
        <f t="shared" si="1"/>
        <v>1631.6</v>
      </c>
    </row>
    <row r="13" spans="1:20" ht="15.75" x14ac:dyDescent="0.25">
      <c r="A13" s="2"/>
      <c r="B13" s="40">
        <v>8</v>
      </c>
      <c r="C13" s="2" t="s">
        <v>163</v>
      </c>
      <c r="D13" s="3" t="s">
        <v>162</v>
      </c>
      <c r="E13" s="3" t="s">
        <v>160</v>
      </c>
      <c r="F13" s="4" t="s">
        <v>48</v>
      </c>
      <c r="G13" s="4" t="s">
        <v>430</v>
      </c>
      <c r="H13" s="34" t="s">
        <v>27</v>
      </c>
      <c r="I13" s="6">
        <v>2752</v>
      </c>
      <c r="J13" s="2"/>
      <c r="K13" s="8"/>
      <c r="L13" s="39"/>
      <c r="M13" s="8"/>
      <c r="N13" s="8"/>
      <c r="O13" s="8">
        <f t="shared" si="0"/>
        <v>2752</v>
      </c>
      <c r="P13" s="5">
        <v>32.67</v>
      </c>
      <c r="Q13" s="8"/>
      <c r="R13" s="8"/>
      <c r="S13" s="8"/>
      <c r="T13" s="8">
        <f>+O13-P13-Q13-R13-S13</f>
        <v>2719.33</v>
      </c>
    </row>
    <row r="14" spans="1:20" ht="15.75" x14ac:dyDescent="0.25">
      <c r="A14" s="2"/>
      <c r="B14" s="40">
        <v>9</v>
      </c>
      <c r="C14" s="3" t="s">
        <v>164</v>
      </c>
      <c r="D14" s="3" t="s">
        <v>162</v>
      </c>
      <c r="E14" s="3" t="s">
        <v>160</v>
      </c>
      <c r="F14" s="4" t="s">
        <v>48</v>
      </c>
      <c r="G14" s="4" t="s">
        <v>390</v>
      </c>
      <c r="H14" s="34" t="s">
        <v>27</v>
      </c>
      <c r="I14" s="6">
        <v>2752</v>
      </c>
      <c r="J14" s="2"/>
      <c r="K14" s="8"/>
      <c r="L14" s="39"/>
      <c r="M14" s="8"/>
      <c r="N14" s="8"/>
      <c r="O14" s="8">
        <f t="shared" si="0"/>
        <v>2752</v>
      </c>
      <c r="P14" s="5">
        <v>32.67</v>
      </c>
      <c r="Q14" s="8"/>
      <c r="R14" s="8"/>
      <c r="S14" s="8"/>
      <c r="T14" s="8">
        <f t="shared" si="1"/>
        <v>2719.33</v>
      </c>
    </row>
    <row r="15" spans="1:20" ht="15.75" x14ac:dyDescent="0.25">
      <c r="A15" s="2"/>
      <c r="B15" s="40">
        <v>10</v>
      </c>
      <c r="C15" s="2" t="s">
        <v>149</v>
      </c>
      <c r="D15" s="3" t="s">
        <v>162</v>
      </c>
      <c r="E15" s="3" t="s">
        <v>160</v>
      </c>
      <c r="F15" s="4" t="s">
        <v>48</v>
      </c>
      <c r="G15" s="4" t="s">
        <v>423</v>
      </c>
      <c r="H15" s="34" t="s">
        <v>27</v>
      </c>
      <c r="I15" s="6">
        <v>2752</v>
      </c>
      <c r="J15" s="2"/>
      <c r="K15" s="8"/>
      <c r="L15" s="39"/>
      <c r="M15" s="8"/>
      <c r="N15" s="8"/>
      <c r="O15" s="8">
        <f t="shared" si="0"/>
        <v>2752</v>
      </c>
      <c r="P15" s="5">
        <v>32.67</v>
      </c>
      <c r="Q15" s="8"/>
      <c r="R15" s="8"/>
      <c r="S15" s="8"/>
      <c r="T15" s="8">
        <f t="shared" si="1"/>
        <v>2719.33</v>
      </c>
    </row>
    <row r="16" spans="1:20" ht="15.75" x14ac:dyDescent="0.25">
      <c r="A16" s="2"/>
      <c r="B16" s="2"/>
      <c r="C16" s="16" t="s">
        <v>165</v>
      </c>
      <c r="D16" s="2"/>
      <c r="E16" s="2"/>
      <c r="F16" s="2"/>
      <c r="G16" s="2"/>
      <c r="H16" s="2"/>
      <c r="I16" s="23">
        <f t="shared" ref="I16:T16" si="2">SUM(I6:I15)</f>
        <v>41415.479999999996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3">
        <f t="shared" si="2"/>
        <v>41415.479999999996</v>
      </c>
      <c r="P16" s="23">
        <f t="shared" si="2"/>
        <v>3148.8000000000006</v>
      </c>
      <c r="Q16" s="23">
        <f t="shared" si="2"/>
        <v>1087.73</v>
      </c>
      <c r="R16" s="23">
        <f t="shared" si="2"/>
        <v>0</v>
      </c>
      <c r="S16" s="23">
        <f t="shared" si="2"/>
        <v>0</v>
      </c>
      <c r="T16" s="23">
        <f t="shared" si="2"/>
        <v>37178.950000000004</v>
      </c>
    </row>
    <row r="17" spans="1:22" ht="15.75" x14ac:dyDescent="0.25">
      <c r="A17" s="2"/>
      <c r="B17" s="2"/>
      <c r="C17" s="16"/>
      <c r="D17" s="2"/>
      <c r="E17" s="2"/>
      <c r="F17" s="2"/>
      <c r="G17" s="2"/>
      <c r="H17" s="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2" ht="15.75" x14ac:dyDescent="0.25">
      <c r="A18" s="2"/>
      <c r="B18" s="2"/>
      <c r="C18" s="16"/>
      <c r="D18" s="2"/>
      <c r="E18" s="2"/>
      <c r="F18" s="2"/>
      <c r="G18" s="2"/>
      <c r="H18" s="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2" ht="15.75" x14ac:dyDescent="0.25">
      <c r="A19" s="2"/>
      <c r="B19" s="2"/>
      <c r="C19" s="16"/>
      <c r="D19" s="2"/>
      <c r="E19" s="2"/>
      <c r="F19" s="2"/>
      <c r="G19" s="2"/>
      <c r="H19" s="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2" ht="15.75" x14ac:dyDescent="0.25">
      <c r="A20" s="2"/>
      <c r="B20" s="2"/>
      <c r="C20" s="16"/>
      <c r="D20" s="2"/>
      <c r="E20" s="2"/>
      <c r="F20" s="2"/>
      <c r="G20" s="2"/>
      <c r="H20" s="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2" ht="15.75" x14ac:dyDescent="0.25">
      <c r="A23" s="2"/>
      <c r="B23" s="2"/>
      <c r="C23" s="2"/>
      <c r="D23" s="52" t="s">
        <v>402</v>
      </c>
      <c r="E23" s="52"/>
      <c r="F23" s="2"/>
      <c r="G23" s="2"/>
      <c r="H23" s="52" t="s">
        <v>124</v>
      </c>
      <c r="I23" s="52"/>
      <c r="J23" s="52"/>
      <c r="K23" s="52"/>
      <c r="L23" s="2"/>
      <c r="M23" s="2"/>
      <c r="N23" s="2"/>
      <c r="O23" s="52" t="s">
        <v>403</v>
      </c>
      <c r="P23" s="52"/>
      <c r="Q23" s="52"/>
      <c r="R23" s="52"/>
      <c r="S23" s="2"/>
      <c r="T23" s="2"/>
    </row>
    <row r="24" spans="1:22" ht="15.75" x14ac:dyDescent="0.25">
      <c r="A24" s="2"/>
      <c r="B24" s="2"/>
      <c r="C24" s="2"/>
      <c r="D24" s="52" t="s">
        <v>22</v>
      </c>
      <c r="E24" s="52"/>
      <c r="F24" s="2"/>
      <c r="G24" s="2"/>
      <c r="H24" s="52" t="s">
        <v>54</v>
      </c>
      <c r="I24" s="52"/>
      <c r="J24" s="52"/>
      <c r="K24" s="52"/>
      <c r="L24" s="2"/>
      <c r="M24" s="2"/>
      <c r="N24" s="2"/>
      <c r="O24" s="52" t="s">
        <v>31</v>
      </c>
      <c r="P24" s="52"/>
      <c r="Q24" s="52"/>
      <c r="R24" s="52"/>
      <c r="S24" s="2"/>
      <c r="T24" s="2"/>
      <c r="V24" s="36"/>
    </row>
    <row r="25" spans="1:22" ht="15.75" x14ac:dyDescent="0.25">
      <c r="A25" s="2"/>
      <c r="B25" s="2"/>
      <c r="C25" s="2"/>
      <c r="D25" s="1"/>
      <c r="E25" s="1"/>
      <c r="F25" s="2"/>
      <c r="G25" s="2"/>
      <c r="H25" s="1"/>
      <c r="I25" s="1"/>
      <c r="J25" s="1"/>
      <c r="K25" s="1"/>
      <c r="L25" s="2"/>
      <c r="M25" s="2"/>
      <c r="N25" s="2"/>
      <c r="O25" s="1"/>
      <c r="P25" s="1"/>
      <c r="Q25" s="1"/>
      <c r="R25" s="1"/>
      <c r="S25" s="2"/>
      <c r="T25" s="2"/>
    </row>
    <row r="26" spans="1:22" ht="15.75" x14ac:dyDescent="0.25">
      <c r="A26" s="2"/>
      <c r="B26" s="2"/>
      <c r="C26" s="2"/>
      <c r="D26" s="1"/>
      <c r="E26" s="1"/>
      <c r="F26" s="2"/>
      <c r="G26" s="2"/>
      <c r="H26" s="1"/>
      <c r="I26" s="1"/>
      <c r="J26" s="1"/>
      <c r="K26" s="1"/>
      <c r="L26" s="2"/>
      <c r="M26" s="2"/>
      <c r="N26" s="2"/>
      <c r="O26" s="1"/>
      <c r="P26" s="1"/>
      <c r="Q26" s="1"/>
      <c r="R26" s="1"/>
      <c r="S26" s="2"/>
      <c r="T26" s="2"/>
    </row>
    <row r="27" spans="1:22" ht="15.75" x14ac:dyDescent="0.25">
      <c r="A27" s="2"/>
      <c r="B27" s="2"/>
      <c r="C27" s="2"/>
      <c r="D27" s="1"/>
      <c r="E27" s="1"/>
      <c r="F27" s="2"/>
      <c r="G27" s="2"/>
      <c r="H27" s="1"/>
      <c r="I27" s="1"/>
      <c r="J27" s="1"/>
      <c r="K27" s="1"/>
      <c r="L27" s="2"/>
      <c r="M27" s="2"/>
      <c r="N27" s="2"/>
      <c r="O27" s="1"/>
      <c r="P27" s="1"/>
      <c r="Q27" s="1"/>
      <c r="R27" s="1"/>
      <c r="S27" s="2"/>
      <c r="T27" s="2"/>
    </row>
    <row r="28" spans="1:22" ht="15.75" x14ac:dyDescent="0.25">
      <c r="A28" s="2"/>
      <c r="B28" s="51" t="s">
        <v>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2" ht="15.75" x14ac:dyDescent="0.25">
      <c r="A29" s="2"/>
      <c r="B29" s="51" t="s">
        <v>479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2" ht="15.75" x14ac:dyDescent="0.25">
      <c r="A30" s="2"/>
      <c r="B30" s="51" t="s">
        <v>166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22" ht="15.75" x14ac:dyDescent="0.25">
      <c r="A31" s="2"/>
      <c r="B31" s="2"/>
      <c r="C31" s="2"/>
      <c r="D31" s="1"/>
      <c r="E31" s="1"/>
      <c r="F31" s="2"/>
      <c r="G31" s="2"/>
      <c r="H31" s="1"/>
      <c r="I31" s="1"/>
      <c r="J31" s="1"/>
      <c r="K31" s="1"/>
      <c r="L31" s="2"/>
      <c r="M31" s="2"/>
      <c r="N31" s="2"/>
      <c r="O31" s="1"/>
      <c r="P31" s="1"/>
      <c r="Q31" s="1"/>
      <c r="R31" s="1"/>
      <c r="S31" s="2"/>
      <c r="T31" s="2"/>
    </row>
    <row r="32" spans="1:22" ht="15.75" x14ac:dyDescent="0.25">
      <c r="A32" s="2"/>
      <c r="B32" s="24" t="s">
        <v>126</v>
      </c>
      <c r="C32" s="24" t="s">
        <v>2</v>
      </c>
      <c r="D32" s="3" t="s">
        <v>3</v>
      </c>
      <c r="E32" s="3" t="s">
        <v>4</v>
      </c>
      <c r="F32" s="4" t="s">
        <v>5</v>
      </c>
      <c r="G32" s="4" t="s">
        <v>6</v>
      </c>
      <c r="H32" s="4" t="s">
        <v>7</v>
      </c>
      <c r="I32" s="9" t="s">
        <v>8</v>
      </c>
      <c r="J32" s="9" t="s">
        <v>9</v>
      </c>
      <c r="K32" s="9" t="s">
        <v>10</v>
      </c>
      <c r="L32" s="3" t="s">
        <v>11</v>
      </c>
      <c r="M32" s="3" t="s">
        <v>12</v>
      </c>
      <c r="N32" s="4" t="s">
        <v>13</v>
      </c>
      <c r="O32" s="4" t="s">
        <v>14</v>
      </c>
      <c r="P32" s="4" t="s">
        <v>15</v>
      </c>
      <c r="Q32" s="4" t="s">
        <v>16</v>
      </c>
      <c r="R32" s="4" t="s">
        <v>17</v>
      </c>
      <c r="S32" s="4" t="s">
        <v>18</v>
      </c>
      <c r="T32" s="22" t="s">
        <v>19</v>
      </c>
    </row>
    <row r="33" spans="1:20" ht="15.75" x14ac:dyDescent="0.25">
      <c r="A33" s="2"/>
      <c r="B33" s="2">
        <v>1</v>
      </c>
      <c r="C33" s="2" t="s">
        <v>169</v>
      </c>
      <c r="D33" s="3" t="s">
        <v>224</v>
      </c>
      <c r="E33" s="2" t="s">
        <v>167</v>
      </c>
      <c r="F33" t="s">
        <v>168</v>
      </c>
      <c r="H33" s="34" t="s">
        <v>27</v>
      </c>
      <c r="I33" s="19">
        <v>3110</v>
      </c>
      <c r="J33" s="8"/>
      <c r="K33" s="8"/>
      <c r="L33" s="36"/>
      <c r="M33" s="8"/>
      <c r="N33" s="8"/>
      <c r="O33" s="36">
        <f>SUM(I33:N33)</f>
        <v>3110</v>
      </c>
      <c r="P33" s="25">
        <v>91.87</v>
      </c>
      <c r="Q33" s="8"/>
      <c r="R33" s="8"/>
      <c r="S33" s="8"/>
      <c r="T33" s="8">
        <f t="shared" ref="T33:T79" si="3">+O33-P33-Q33-R33-S33</f>
        <v>3018.13</v>
      </c>
    </row>
    <row r="34" spans="1:20" ht="15.75" x14ac:dyDescent="0.25">
      <c r="B34" s="2">
        <v>2</v>
      </c>
      <c r="C34" s="2" t="s">
        <v>181</v>
      </c>
      <c r="D34" s="3" t="s">
        <v>251</v>
      </c>
      <c r="E34" s="3" t="s">
        <v>167</v>
      </c>
      <c r="F34" t="s">
        <v>168</v>
      </c>
      <c r="G34" s="4"/>
      <c r="H34" s="34" t="s">
        <v>27</v>
      </c>
      <c r="I34" s="17">
        <v>3903.28</v>
      </c>
      <c r="J34" s="17"/>
      <c r="K34" s="8"/>
      <c r="L34" s="36"/>
      <c r="M34" s="36"/>
      <c r="N34" s="36"/>
      <c r="O34" s="36">
        <f>SUM(I34:N34)</f>
        <v>3903.28</v>
      </c>
      <c r="P34" s="25">
        <v>303.27999999999997</v>
      </c>
      <c r="Q34" s="36"/>
      <c r="R34" s="36"/>
      <c r="S34" s="36"/>
      <c r="T34" s="8">
        <f t="shared" si="3"/>
        <v>3600</v>
      </c>
    </row>
    <row r="35" spans="1:20" ht="15.75" x14ac:dyDescent="0.25">
      <c r="B35" s="2">
        <v>3</v>
      </c>
      <c r="C35" s="2" t="s">
        <v>204</v>
      </c>
      <c r="D35" s="3" t="s">
        <v>252</v>
      </c>
      <c r="E35" s="3" t="s">
        <v>167</v>
      </c>
      <c r="F35" t="s">
        <v>168</v>
      </c>
      <c r="G35" s="4"/>
      <c r="H35" s="34" t="s">
        <v>27</v>
      </c>
      <c r="I35" s="10">
        <v>4357.84</v>
      </c>
      <c r="J35" s="17"/>
      <c r="K35" s="8"/>
      <c r="L35" s="36"/>
      <c r="M35" s="36"/>
      <c r="N35" s="36"/>
      <c r="O35" s="36">
        <f t="shared" ref="O35:O71" si="4">SUM(I35:N35)</f>
        <v>4357.84</v>
      </c>
      <c r="P35" s="25">
        <v>357.84</v>
      </c>
      <c r="Q35" s="36"/>
      <c r="R35" s="36"/>
      <c r="S35" s="36"/>
      <c r="T35" s="8">
        <f t="shared" si="3"/>
        <v>4000</v>
      </c>
    </row>
    <row r="36" spans="1:20" ht="15.75" x14ac:dyDescent="0.25">
      <c r="B36" s="2">
        <v>4</v>
      </c>
      <c r="C36" s="2" t="s">
        <v>205</v>
      </c>
      <c r="D36" s="3" t="s">
        <v>252</v>
      </c>
      <c r="E36" s="3" t="s">
        <v>167</v>
      </c>
      <c r="F36" t="s">
        <v>168</v>
      </c>
      <c r="G36" s="4"/>
      <c r="H36" s="34" t="s">
        <v>27</v>
      </c>
      <c r="I36" s="10">
        <v>4357.84</v>
      </c>
      <c r="J36" s="17"/>
      <c r="K36" s="8"/>
      <c r="L36" s="36"/>
      <c r="M36" s="36"/>
      <c r="N36" s="36"/>
      <c r="O36" s="36">
        <f t="shared" si="4"/>
        <v>4357.84</v>
      </c>
      <c r="P36" s="25">
        <v>357.84</v>
      </c>
      <c r="Q36" s="36"/>
      <c r="R36" s="36">
        <v>500</v>
      </c>
      <c r="S36" s="36"/>
      <c r="T36" s="8">
        <f t="shared" si="3"/>
        <v>3500</v>
      </c>
    </row>
    <row r="37" spans="1:20" ht="15.75" x14ac:dyDescent="0.25">
      <c r="B37" s="2">
        <v>5</v>
      </c>
      <c r="C37" s="2" t="s">
        <v>211</v>
      </c>
      <c r="D37" s="3" t="s">
        <v>251</v>
      </c>
      <c r="E37" s="3" t="s">
        <v>167</v>
      </c>
      <c r="F37" t="s">
        <v>168</v>
      </c>
      <c r="G37" s="4"/>
      <c r="H37" s="34" t="s">
        <v>27</v>
      </c>
      <c r="I37" s="10">
        <v>3903.28</v>
      </c>
      <c r="J37" s="17"/>
      <c r="K37" s="8"/>
      <c r="L37" s="36"/>
      <c r="M37" s="36"/>
      <c r="N37" s="36"/>
      <c r="O37" s="36">
        <f t="shared" si="4"/>
        <v>3903.28</v>
      </c>
      <c r="P37" s="25">
        <v>303.27999999999997</v>
      </c>
      <c r="Q37" s="36"/>
      <c r="R37" s="36"/>
      <c r="S37" s="36"/>
      <c r="T37" s="8">
        <f t="shared" si="3"/>
        <v>3600</v>
      </c>
    </row>
    <row r="38" spans="1:20" ht="15.75" x14ac:dyDescent="0.25">
      <c r="B38" s="2">
        <v>6</v>
      </c>
      <c r="C38" s="2" t="s">
        <v>219</v>
      </c>
      <c r="D38" s="3" t="s">
        <v>252</v>
      </c>
      <c r="E38" s="3" t="s">
        <v>167</v>
      </c>
      <c r="F38" t="s">
        <v>168</v>
      </c>
      <c r="G38" s="4"/>
      <c r="H38" s="34" t="s">
        <v>27</v>
      </c>
      <c r="I38" s="10">
        <v>4357.84</v>
      </c>
      <c r="J38" s="17"/>
      <c r="K38" s="8"/>
      <c r="L38" s="36"/>
      <c r="M38" s="36"/>
      <c r="N38" s="36"/>
      <c r="O38" s="36">
        <f t="shared" si="4"/>
        <v>4357.84</v>
      </c>
      <c r="P38" s="25">
        <v>357.84</v>
      </c>
      <c r="Q38" s="36"/>
      <c r="R38" s="36"/>
      <c r="S38" s="36"/>
      <c r="T38" s="8">
        <f t="shared" si="3"/>
        <v>4000</v>
      </c>
    </row>
    <row r="39" spans="1:20" ht="15.75" x14ac:dyDescent="0.25">
      <c r="B39" s="2">
        <v>7</v>
      </c>
      <c r="C39" s="2" t="s">
        <v>223</v>
      </c>
      <c r="D39" s="3" t="s">
        <v>251</v>
      </c>
      <c r="E39" s="3" t="s">
        <v>167</v>
      </c>
      <c r="F39" t="s">
        <v>168</v>
      </c>
      <c r="G39" s="4"/>
      <c r="H39" s="34" t="s">
        <v>27</v>
      </c>
      <c r="I39" s="10">
        <v>3903.28</v>
      </c>
      <c r="J39" s="17"/>
      <c r="K39" s="8"/>
      <c r="L39" s="36"/>
      <c r="M39" s="36"/>
      <c r="N39" s="36"/>
      <c r="O39" s="36">
        <f t="shared" si="4"/>
        <v>3903.28</v>
      </c>
      <c r="P39" s="25">
        <v>303.27999999999997</v>
      </c>
      <c r="Q39" s="36"/>
      <c r="R39" s="36">
        <v>750</v>
      </c>
      <c r="S39" s="36"/>
      <c r="T39" s="8">
        <f t="shared" si="3"/>
        <v>2850</v>
      </c>
    </row>
    <row r="40" spans="1:20" ht="15.75" x14ac:dyDescent="0.25">
      <c r="B40" s="2">
        <v>8</v>
      </c>
      <c r="C40" s="2" t="s">
        <v>226</v>
      </c>
      <c r="D40" s="3" t="s">
        <v>252</v>
      </c>
      <c r="E40" s="3" t="s">
        <v>167</v>
      </c>
      <c r="F40" t="s">
        <v>168</v>
      </c>
      <c r="G40" s="4"/>
      <c r="H40" s="34" t="s">
        <v>27</v>
      </c>
      <c r="I40" s="10">
        <v>4357.84</v>
      </c>
      <c r="J40" s="17"/>
      <c r="K40" s="8"/>
      <c r="L40" s="36"/>
      <c r="M40" s="36"/>
      <c r="N40" s="36"/>
      <c r="O40" s="36">
        <f t="shared" si="4"/>
        <v>4357.84</v>
      </c>
      <c r="P40" s="25">
        <v>357.84</v>
      </c>
      <c r="Q40" s="36"/>
      <c r="R40" s="36"/>
      <c r="S40" s="36"/>
      <c r="T40" s="8">
        <f t="shared" si="3"/>
        <v>4000</v>
      </c>
    </row>
    <row r="41" spans="1:20" ht="15.75" x14ac:dyDescent="0.25">
      <c r="B41" s="2">
        <v>9</v>
      </c>
      <c r="C41" s="2" t="s">
        <v>229</v>
      </c>
      <c r="D41" s="3" t="s">
        <v>252</v>
      </c>
      <c r="E41" s="3" t="s">
        <v>167</v>
      </c>
      <c r="F41" t="s">
        <v>168</v>
      </c>
      <c r="G41" s="4"/>
      <c r="H41" s="34" t="s">
        <v>27</v>
      </c>
      <c r="I41" s="10">
        <v>4357.84</v>
      </c>
      <c r="J41" s="17"/>
      <c r="K41" s="8"/>
      <c r="L41" s="36"/>
      <c r="M41" s="36"/>
      <c r="N41" s="36"/>
      <c r="O41" s="36">
        <f t="shared" si="4"/>
        <v>4357.84</v>
      </c>
      <c r="P41" s="25">
        <v>357.84</v>
      </c>
      <c r="Q41" s="36"/>
      <c r="R41" s="36"/>
      <c r="S41" s="36"/>
      <c r="T41" s="8">
        <f t="shared" si="3"/>
        <v>4000</v>
      </c>
    </row>
    <row r="42" spans="1:20" ht="15.75" x14ac:dyDescent="0.25">
      <c r="B42" s="2">
        <v>10</v>
      </c>
      <c r="C42" s="2" t="s">
        <v>227</v>
      </c>
      <c r="D42" s="3" t="s">
        <v>251</v>
      </c>
      <c r="E42" s="3" t="s">
        <v>167</v>
      </c>
      <c r="F42" t="s">
        <v>168</v>
      </c>
      <c r="G42" s="4"/>
      <c r="H42" s="34" t="s">
        <v>27</v>
      </c>
      <c r="I42" s="10">
        <v>3382.73</v>
      </c>
      <c r="J42" s="17"/>
      <c r="K42" s="8"/>
      <c r="L42" s="36"/>
      <c r="M42" s="36"/>
      <c r="N42" s="36"/>
      <c r="O42" s="36">
        <f t="shared" si="4"/>
        <v>3382.73</v>
      </c>
      <c r="P42" s="25">
        <v>121.61</v>
      </c>
      <c r="Q42" s="36"/>
      <c r="R42" s="36"/>
      <c r="S42" s="36"/>
      <c r="T42" s="8">
        <f t="shared" si="3"/>
        <v>3261.12</v>
      </c>
    </row>
    <row r="43" spans="1:20" ht="15.75" x14ac:dyDescent="0.25">
      <c r="B43" s="2">
        <v>11</v>
      </c>
      <c r="C43" s="2" t="s">
        <v>230</v>
      </c>
      <c r="D43" s="3" t="s">
        <v>252</v>
      </c>
      <c r="E43" s="3" t="s">
        <v>167</v>
      </c>
      <c r="F43" t="s">
        <v>168</v>
      </c>
      <c r="G43" s="4"/>
      <c r="H43" s="34" t="s">
        <v>27</v>
      </c>
      <c r="I43" s="10">
        <v>4357.84</v>
      </c>
      <c r="J43" s="17"/>
      <c r="K43" s="8"/>
      <c r="L43" s="36"/>
      <c r="M43" s="36"/>
      <c r="N43" s="36"/>
      <c r="O43" s="36">
        <f>SUM(I43:N43)</f>
        <v>4357.84</v>
      </c>
      <c r="P43" s="25">
        <v>357.84</v>
      </c>
      <c r="Q43" s="36"/>
      <c r="R43" s="36"/>
      <c r="S43" s="36"/>
      <c r="T43" s="8">
        <f t="shared" si="3"/>
        <v>4000</v>
      </c>
    </row>
    <row r="44" spans="1:20" ht="15.75" x14ac:dyDescent="0.25">
      <c r="B44" s="2">
        <v>12</v>
      </c>
      <c r="C44" s="2" t="s">
        <v>232</v>
      </c>
      <c r="D44" s="3" t="s">
        <v>252</v>
      </c>
      <c r="E44" s="3" t="s">
        <v>167</v>
      </c>
      <c r="F44" t="s">
        <v>168</v>
      </c>
      <c r="G44" s="4"/>
      <c r="H44" s="34" t="s">
        <v>27</v>
      </c>
      <c r="I44" s="10">
        <v>4357.84</v>
      </c>
      <c r="J44" s="17"/>
      <c r="K44" s="8"/>
      <c r="L44" s="36"/>
      <c r="M44" s="36"/>
      <c r="N44" s="36"/>
      <c r="O44" s="36">
        <f t="shared" si="4"/>
        <v>4357.84</v>
      </c>
      <c r="P44" s="25">
        <v>357.84</v>
      </c>
      <c r="Q44" s="36"/>
      <c r="R44" s="36"/>
      <c r="S44" s="36"/>
      <c r="T44" s="8">
        <f t="shared" si="3"/>
        <v>4000</v>
      </c>
    </row>
    <row r="45" spans="1:20" ht="15.75" x14ac:dyDescent="0.25">
      <c r="B45" s="2">
        <v>13</v>
      </c>
      <c r="C45" s="2" t="s">
        <v>231</v>
      </c>
      <c r="D45" s="3" t="s">
        <v>251</v>
      </c>
      <c r="E45" s="3" t="s">
        <v>167</v>
      </c>
      <c r="F45" t="s">
        <v>168</v>
      </c>
      <c r="G45" s="4"/>
      <c r="H45" s="34" t="s">
        <v>27</v>
      </c>
      <c r="I45" s="10">
        <v>3903.28</v>
      </c>
      <c r="J45" s="17"/>
      <c r="K45" s="8"/>
      <c r="L45" s="36"/>
      <c r="M45" s="36"/>
      <c r="N45" s="36"/>
      <c r="O45" s="36">
        <f t="shared" si="4"/>
        <v>3903.28</v>
      </c>
      <c r="P45" s="25">
        <v>303.27999999999997</v>
      </c>
      <c r="Q45" s="36"/>
      <c r="R45" s="36"/>
      <c r="S45" s="36"/>
      <c r="T45" s="8">
        <f t="shared" si="3"/>
        <v>3600</v>
      </c>
    </row>
    <row r="46" spans="1:20" ht="15.75" x14ac:dyDescent="0.25">
      <c r="B46" s="2">
        <v>14</v>
      </c>
      <c r="C46" s="2" t="s">
        <v>234</v>
      </c>
      <c r="D46" s="3" t="s">
        <v>251</v>
      </c>
      <c r="E46" s="3" t="s">
        <v>167</v>
      </c>
      <c r="F46" t="s">
        <v>168</v>
      </c>
      <c r="G46" s="4"/>
      <c r="H46" s="34" t="s">
        <v>27</v>
      </c>
      <c r="I46" s="10">
        <v>3382.73</v>
      </c>
      <c r="J46" s="17"/>
      <c r="K46" s="8"/>
      <c r="L46" s="36"/>
      <c r="M46" s="36"/>
      <c r="N46" s="36"/>
      <c r="O46" s="36">
        <f t="shared" si="4"/>
        <v>3382.73</v>
      </c>
      <c r="P46" s="25">
        <v>121.61</v>
      </c>
      <c r="Q46" s="36"/>
      <c r="R46" s="36"/>
      <c r="S46" s="36"/>
      <c r="T46" s="8">
        <f t="shared" si="3"/>
        <v>3261.12</v>
      </c>
    </row>
    <row r="47" spans="1:20" ht="15.75" x14ac:dyDescent="0.25">
      <c r="B47" s="2">
        <v>15</v>
      </c>
      <c r="C47" s="2" t="s">
        <v>236</v>
      </c>
      <c r="D47" s="3" t="s">
        <v>251</v>
      </c>
      <c r="E47" s="3" t="s">
        <v>167</v>
      </c>
      <c r="F47" t="s">
        <v>168</v>
      </c>
      <c r="G47" s="4"/>
      <c r="H47" s="34" t="s">
        <v>27</v>
      </c>
      <c r="I47" s="10">
        <v>3903.28</v>
      </c>
      <c r="J47" s="17"/>
      <c r="K47" s="8"/>
      <c r="L47" s="36"/>
      <c r="M47" s="36"/>
      <c r="N47" s="36"/>
      <c r="O47" s="36">
        <f t="shared" si="4"/>
        <v>3903.28</v>
      </c>
      <c r="P47" s="25">
        <v>303.27999999999997</v>
      </c>
      <c r="Q47" s="36"/>
      <c r="R47" s="36"/>
      <c r="S47" s="36"/>
      <c r="T47" s="8">
        <f t="shared" si="3"/>
        <v>3600</v>
      </c>
    </row>
    <row r="48" spans="1:20" ht="15.75" x14ac:dyDescent="0.25">
      <c r="B48" s="2">
        <v>16</v>
      </c>
      <c r="C48" s="2" t="s">
        <v>243</v>
      </c>
      <c r="D48" s="3" t="s">
        <v>251</v>
      </c>
      <c r="E48" s="3" t="s">
        <v>167</v>
      </c>
      <c r="F48" t="s">
        <v>168</v>
      </c>
      <c r="G48" s="4"/>
      <c r="H48" s="34" t="s">
        <v>27</v>
      </c>
      <c r="I48" s="10">
        <v>3903.28</v>
      </c>
      <c r="J48" s="17"/>
      <c r="K48" s="8"/>
      <c r="L48" s="36"/>
      <c r="M48" s="36"/>
      <c r="N48" s="36"/>
      <c r="O48" s="36">
        <f t="shared" si="4"/>
        <v>3903.28</v>
      </c>
      <c r="P48" s="25">
        <v>303.27999999999997</v>
      </c>
      <c r="Q48" s="36"/>
      <c r="R48" s="36"/>
      <c r="S48" s="36"/>
      <c r="T48" s="8">
        <f t="shared" si="3"/>
        <v>3600</v>
      </c>
    </row>
    <row r="49" spans="2:20" ht="15.75" x14ac:dyDescent="0.25">
      <c r="B49" s="2">
        <v>17</v>
      </c>
      <c r="C49" s="2" t="s">
        <v>248</v>
      </c>
      <c r="D49" s="3" t="s">
        <v>251</v>
      </c>
      <c r="E49" s="3" t="s">
        <v>167</v>
      </c>
      <c r="F49" t="s">
        <v>168</v>
      </c>
      <c r="G49" s="4"/>
      <c r="H49" s="34" t="s">
        <v>27</v>
      </c>
      <c r="I49" s="10">
        <v>3903.28</v>
      </c>
      <c r="J49" s="17"/>
      <c r="K49" s="8"/>
      <c r="L49" s="36"/>
      <c r="M49" s="36"/>
      <c r="N49" s="36"/>
      <c r="O49" s="36">
        <f t="shared" si="4"/>
        <v>3903.28</v>
      </c>
      <c r="P49" s="25">
        <v>303.27999999999997</v>
      </c>
      <c r="Q49" s="36"/>
      <c r="R49" s="36"/>
      <c r="S49" s="36"/>
      <c r="T49" s="8">
        <f t="shared" si="3"/>
        <v>3600</v>
      </c>
    </row>
    <row r="50" spans="2:20" ht="15.75" x14ac:dyDescent="0.25">
      <c r="B50" s="2">
        <v>18</v>
      </c>
      <c r="C50" s="2" t="s">
        <v>249</v>
      </c>
      <c r="D50" s="3" t="s">
        <v>252</v>
      </c>
      <c r="E50" s="3" t="s">
        <v>167</v>
      </c>
      <c r="F50" t="s">
        <v>168</v>
      </c>
      <c r="G50" s="4"/>
      <c r="H50" s="34" t="s">
        <v>27</v>
      </c>
      <c r="I50" s="10">
        <v>4357.84</v>
      </c>
      <c r="J50" s="17"/>
      <c r="K50" s="8"/>
      <c r="L50" s="36"/>
      <c r="M50" s="36"/>
      <c r="N50" s="36"/>
      <c r="O50" s="36">
        <f t="shared" si="4"/>
        <v>4357.84</v>
      </c>
      <c r="P50" s="25">
        <v>357.84</v>
      </c>
      <c r="Q50" s="36"/>
      <c r="R50" s="36"/>
      <c r="S50" s="36"/>
      <c r="T50" s="8">
        <f>+O50-P50-Q50-R50-S50</f>
        <v>4000</v>
      </c>
    </row>
    <row r="51" spans="2:20" ht="15.75" x14ac:dyDescent="0.25">
      <c r="B51" s="2">
        <v>19</v>
      </c>
      <c r="C51" s="2" t="s">
        <v>254</v>
      </c>
      <c r="D51" s="3" t="s">
        <v>251</v>
      </c>
      <c r="E51" s="3" t="s">
        <v>167</v>
      </c>
      <c r="F51" t="s">
        <v>168</v>
      </c>
      <c r="G51" s="4"/>
      <c r="H51" s="34" t="s">
        <v>27</v>
      </c>
      <c r="I51" s="10">
        <v>3903.28</v>
      </c>
      <c r="J51" s="17"/>
      <c r="K51" s="8"/>
      <c r="L51" s="36"/>
      <c r="M51" s="36"/>
      <c r="N51" s="36"/>
      <c r="O51" s="36">
        <f t="shared" si="4"/>
        <v>3903.28</v>
      </c>
      <c r="P51" s="25">
        <v>303.27999999999997</v>
      </c>
      <c r="Q51" s="36"/>
      <c r="R51" s="36"/>
      <c r="S51" s="36"/>
      <c r="T51" s="8">
        <f t="shared" si="3"/>
        <v>3600</v>
      </c>
    </row>
    <row r="52" spans="2:20" ht="15.75" x14ac:dyDescent="0.25">
      <c r="B52" s="2">
        <v>20</v>
      </c>
      <c r="C52" s="2" t="s">
        <v>257</v>
      </c>
      <c r="D52" s="3" t="s">
        <v>252</v>
      </c>
      <c r="E52" s="3" t="s">
        <v>167</v>
      </c>
      <c r="F52" t="s">
        <v>168</v>
      </c>
      <c r="G52" s="4"/>
      <c r="H52" s="34" t="s">
        <v>27</v>
      </c>
      <c r="I52" s="10">
        <v>4357.84</v>
      </c>
      <c r="J52" s="17"/>
      <c r="K52" s="8"/>
      <c r="L52" s="36"/>
      <c r="M52" s="36"/>
      <c r="N52" s="36"/>
      <c r="O52" s="36">
        <f t="shared" si="4"/>
        <v>4357.84</v>
      </c>
      <c r="P52" s="25">
        <v>357.84</v>
      </c>
      <c r="Q52" s="36"/>
      <c r="R52" s="36"/>
      <c r="S52" s="36"/>
      <c r="T52" s="8">
        <f t="shared" si="3"/>
        <v>4000</v>
      </c>
    </row>
    <row r="53" spans="2:20" ht="15.75" x14ac:dyDescent="0.25">
      <c r="B53" s="2">
        <v>21</v>
      </c>
      <c r="C53" s="2" t="s">
        <v>258</v>
      </c>
      <c r="D53" s="3" t="s">
        <v>251</v>
      </c>
      <c r="E53" s="3" t="s">
        <v>167</v>
      </c>
      <c r="F53" t="s">
        <v>168</v>
      </c>
      <c r="G53" s="4"/>
      <c r="H53" s="34" t="s">
        <v>27</v>
      </c>
      <c r="I53" s="10">
        <v>3903.28</v>
      </c>
      <c r="J53" s="17"/>
      <c r="K53" s="8"/>
      <c r="L53" s="36"/>
      <c r="M53" s="36"/>
      <c r="N53" s="36"/>
      <c r="O53" s="36">
        <f t="shared" si="4"/>
        <v>3903.28</v>
      </c>
      <c r="P53" s="25">
        <v>303.27999999999997</v>
      </c>
      <c r="Q53" s="36"/>
      <c r="R53" s="36"/>
      <c r="S53" s="36"/>
      <c r="T53" s="8">
        <f t="shared" si="3"/>
        <v>3600</v>
      </c>
    </row>
    <row r="54" spans="2:20" ht="15.75" x14ac:dyDescent="0.25">
      <c r="B54" s="2">
        <v>22</v>
      </c>
      <c r="C54" s="2" t="s">
        <v>259</v>
      </c>
      <c r="D54" s="3" t="s">
        <v>251</v>
      </c>
      <c r="E54" s="3" t="s">
        <v>167</v>
      </c>
      <c r="F54" t="s">
        <v>168</v>
      </c>
      <c r="G54" s="4"/>
      <c r="H54" s="34" t="s">
        <v>27</v>
      </c>
      <c r="I54" s="10">
        <v>3903.28</v>
      </c>
      <c r="J54" s="17"/>
      <c r="K54" s="8"/>
      <c r="L54" s="36"/>
      <c r="M54" s="36"/>
      <c r="N54" s="36"/>
      <c r="O54" s="36">
        <f t="shared" si="4"/>
        <v>3903.28</v>
      </c>
      <c r="P54" s="25">
        <v>303.27999999999997</v>
      </c>
      <c r="Q54" s="36"/>
      <c r="R54" s="36"/>
      <c r="S54" s="36"/>
      <c r="T54" s="8">
        <f t="shared" si="3"/>
        <v>3600</v>
      </c>
    </row>
    <row r="55" spans="2:20" ht="15.75" x14ac:dyDescent="0.25">
      <c r="B55" s="2">
        <v>23</v>
      </c>
      <c r="C55" s="2" t="s">
        <v>269</v>
      </c>
      <c r="D55" s="3" t="s">
        <v>251</v>
      </c>
      <c r="E55" s="3" t="s">
        <v>167</v>
      </c>
      <c r="F55" t="s">
        <v>168</v>
      </c>
      <c r="G55" s="4"/>
      <c r="H55" s="34" t="s">
        <v>27</v>
      </c>
      <c r="I55" s="10">
        <v>3903.28</v>
      </c>
      <c r="J55" s="17"/>
      <c r="K55" s="8"/>
      <c r="L55" s="36"/>
      <c r="M55" s="36"/>
      <c r="N55" s="36"/>
      <c r="O55" s="36">
        <f t="shared" si="4"/>
        <v>3903.28</v>
      </c>
      <c r="P55" s="25">
        <v>303.27999999999997</v>
      </c>
      <c r="Q55" s="36"/>
      <c r="R55" s="36"/>
      <c r="S55" s="36"/>
      <c r="T55" s="8">
        <f t="shared" si="3"/>
        <v>3600</v>
      </c>
    </row>
    <row r="56" spans="2:20" ht="15.75" x14ac:dyDescent="0.25">
      <c r="B56" s="2">
        <v>24</v>
      </c>
      <c r="C56" s="2" t="s">
        <v>276</v>
      </c>
      <c r="D56" s="3" t="s">
        <v>251</v>
      </c>
      <c r="E56" s="3" t="s">
        <v>167</v>
      </c>
      <c r="F56" t="s">
        <v>168</v>
      </c>
      <c r="G56" s="4"/>
      <c r="H56" s="34" t="s">
        <v>27</v>
      </c>
      <c r="I56" s="10">
        <v>3903.28</v>
      </c>
      <c r="J56" s="17"/>
      <c r="K56" s="8"/>
      <c r="L56" s="36"/>
      <c r="M56" s="36"/>
      <c r="N56" s="36"/>
      <c r="O56" s="36">
        <f t="shared" si="4"/>
        <v>3903.28</v>
      </c>
      <c r="P56" s="25">
        <v>303.27999999999997</v>
      </c>
      <c r="Q56" s="36"/>
      <c r="R56" s="36"/>
      <c r="S56" s="36"/>
      <c r="T56" s="8">
        <f t="shared" si="3"/>
        <v>3600</v>
      </c>
    </row>
    <row r="57" spans="2:20" ht="15.75" x14ac:dyDescent="0.25">
      <c r="B57" s="2">
        <v>25</v>
      </c>
      <c r="C57" s="2" t="s">
        <v>282</v>
      </c>
      <c r="D57" s="3" t="s">
        <v>251</v>
      </c>
      <c r="E57" s="3" t="s">
        <v>167</v>
      </c>
      <c r="F57" t="s">
        <v>168</v>
      </c>
      <c r="G57" s="4"/>
      <c r="H57" s="34" t="s">
        <v>27</v>
      </c>
      <c r="I57" s="10">
        <v>3903.28</v>
      </c>
      <c r="J57" s="17"/>
      <c r="K57" s="8"/>
      <c r="L57" s="36"/>
      <c r="M57" s="36"/>
      <c r="N57" s="36"/>
      <c r="O57" s="36">
        <f t="shared" si="4"/>
        <v>3903.28</v>
      </c>
      <c r="P57" s="25">
        <v>303.27999999999997</v>
      </c>
      <c r="Q57" s="36"/>
      <c r="R57" s="36"/>
      <c r="S57" s="36"/>
      <c r="T57" s="8">
        <f t="shared" si="3"/>
        <v>3600</v>
      </c>
    </row>
    <row r="58" spans="2:20" ht="15.75" x14ac:dyDescent="0.25">
      <c r="B58" s="2">
        <v>26</v>
      </c>
      <c r="C58" s="2" t="s">
        <v>281</v>
      </c>
      <c r="D58" s="3" t="s">
        <v>251</v>
      </c>
      <c r="E58" s="3" t="s">
        <v>167</v>
      </c>
      <c r="F58" t="s">
        <v>168</v>
      </c>
      <c r="G58" s="4"/>
      <c r="H58" s="34" t="s">
        <v>27</v>
      </c>
      <c r="I58" s="10">
        <v>3903.28</v>
      </c>
      <c r="J58" s="17"/>
      <c r="K58" s="8"/>
      <c r="L58" s="36"/>
      <c r="M58" s="36"/>
      <c r="N58" s="36"/>
      <c r="O58" s="36">
        <f t="shared" si="4"/>
        <v>3903.28</v>
      </c>
      <c r="P58" s="25">
        <v>303.27999999999997</v>
      </c>
      <c r="Q58" s="36"/>
      <c r="R58" s="36"/>
      <c r="S58" s="36"/>
      <c r="T58" s="8">
        <f t="shared" si="3"/>
        <v>3600</v>
      </c>
    </row>
    <row r="59" spans="2:20" ht="15.75" x14ac:dyDescent="0.25">
      <c r="B59" s="2">
        <v>27</v>
      </c>
      <c r="C59" s="2" t="s">
        <v>280</v>
      </c>
      <c r="D59" s="3" t="s">
        <v>251</v>
      </c>
      <c r="E59" s="3" t="s">
        <v>167</v>
      </c>
      <c r="F59" t="s">
        <v>168</v>
      </c>
      <c r="G59" s="4"/>
      <c r="H59" s="34" t="s">
        <v>27</v>
      </c>
      <c r="I59" s="10">
        <v>3903.28</v>
      </c>
      <c r="J59" s="17"/>
      <c r="K59" s="8"/>
      <c r="L59" s="36"/>
      <c r="M59" s="36"/>
      <c r="N59" s="36"/>
      <c r="O59" s="36">
        <f t="shared" si="4"/>
        <v>3903.28</v>
      </c>
      <c r="P59" s="25">
        <v>303.27999999999997</v>
      </c>
      <c r="Q59" s="36"/>
      <c r="R59" s="36"/>
      <c r="S59" s="36"/>
      <c r="T59" s="8">
        <f t="shared" si="3"/>
        <v>3600</v>
      </c>
    </row>
    <row r="60" spans="2:20" ht="15.75" x14ac:dyDescent="0.25">
      <c r="B60" s="2">
        <v>28</v>
      </c>
      <c r="C60" s="2" t="s">
        <v>419</v>
      </c>
      <c r="D60" s="3" t="s">
        <v>251</v>
      </c>
      <c r="E60" s="3" t="s">
        <v>167</v>
      </c>
      <c r="F60" t="s">
        <v>168</v>
      </c>
      <c r="G60" s="4"/>
      <c r="H60" s="34" t="s">
        <v>27</v>
      </c>
      <c r="I60" s="10">
        <v>3903.28</v>
      </c>
      <c r="J60" s="17"/>
      <c r="K60" s="8"/>
      <c r="L60" s="36"/>
      <c r="M60" s="36"/>
      <c r="N60" s="36"/>
      <c r="O60" s="36">
        <f t="shared" si="4"/>
        <v>3903.28</v>
      </c>
      <c r="P60" s="25">
        <v>303.27999999999997</v>
      </c>
      <c r="Q60" s="36"/>
      <c r="R60" s="36"/>
      <c r="S60" s="36"/>
      <c r="T60" s="8">
        <f t="shared" si="3"/>
        <v>3600</v>
      </c>
    </row>
    <row r="61" spans="2:20" ht="15.75" x14ac:dyDescent="0.25">
      <c r="B61" s="2">
        <v>29</v>
      </c>
      <c r="C61" s="2" t="s">
        <v>420</v>
      </c>
      <c r="D61" s="3" t="s">
        <v>252</v>
      </c>
      <c r="E61" s="3" t="s">
        <v>167</v>
      </c>
      <c r="F61" t="s">
        <v>168</v>
      </c>
      <c r="G61" s="4"/>
      <c r="H61" s="34" t="s">
        <v>27</v>
      </c>
      <c r="I61" s="10">
        <v>4357.84</v>
      </c>
      <c r="J61" s="17"/>
      <c r="K61" s="8"/>
      <c r="L61" s="36"/>
      <c r="M61" s="36"/>
      <c r="N61" s="36"/>
      <c r="O61" s="36">
        <f t="shared" si="4"/>
        <v>4357.84</v>
      </c>
      <c r="P61" s="25">
        <v>357.84</v>
      </c>
      <c r="Q61" s="36"/>
      <c r="R61" s="36"/>
      <c r="S61" s="36"/>
      <c r="T61" s="8">
        <f t="shared" si="3"/>
        <v>4000</v>
      </c>
    </row>
    <row r="62" spans="2:20" ht="15.75" x14ac:dyDescent="0.25">
      <c r="B62" s="2">
        <v>30</v>
      </c>
      <c r="C62" s="2" t="s">
        <v>421</v>
      </c>
      <c r="D62" s="3" t="s">
        <v>26</v>
      </c>
      <c r="E62" s="3" t="s">
        <v>167</v>
      </c>
      <c r="F62" t="s">
        <v>168</v>
      </c>
      <c r="G62" s="4"/>
      <c r="H62" s="34" t="s">
        <v>27</v>
      </c>
      <c r="I62" s="10">
        <v>2866.5</v>
      </c>
      <c r="J62" s="17"/>
      <c r="K62" s="8"/>
      <c r="L62" s="36"/>
      <c r="M62" s="36"/>
      <c r="N62" s="36"/>
      <c r="O62" s="36">
        <f t="shared" si="4"/>
        <v>2866.5</v>
      </c>
      <c r="P62" s="25">
        <v>45.12</v>
      </c>
      <c r="Q62" s="36"/>
      <c r="R62" s="36"/>
      <c r="S62" s="36"/>
      <c r="T62" s="8">
        <f t="shared" si="3"/>
        <v>2821.38</v>
      </c>
    </row>
    <row r="63" spans="2:20" ht="15.75" x14ac:dyDescent="0.25">
      <c r="B63" s="2">
        <v>31</v>
      </c>
      <c r="C63" s="2" t="s">
        <v>418</v>
      </c>
      <c r="D63" s="3" t="s">
        <v>417</v>
      </c>
      <c r="E63" s="3" t="s">
        <v>167</v>
      </c>
      <c r="F63" t="s">
        <v>168</v>
      </c>
      <c r="G63" s="4"/>
      <c r="H63" s="34" t="s">
        <v>27</v>
      </c>
      <c r="I63" s="10">
        <v>3110</v>
      </c>
      <c r="J63" s="17"/>
      <c r="K63" s="8"/>
      <c r="L63" s="36"/>
      <c r="M63" s="36"/>
      <c r="N63" s="36"/>
      <c r="O63" s="36">
        <f t="shared" si="4"/>
        <v>3110</v>
      </c>
      <c r="P63" s="25">
        <v>91.87</v>
      </c>
      <c r="Q63" s="36"/>
      <c r="R63" s="36"/>
      <c r="S63" s="36"/>
      <c r="T63" s="8">
        <f t="shared" si="3"/>
        <v>3018.13</v>
      </c>
    </row>
    <row r="64" spans="2:20" ht="15.75" x14ac:dyDescent="0.25">
      <c r="B64" s="2">
        <v>32</v>
      </c>
      <c r="C64" s="2" t="s">
        <v>436</v>
      </c>
      <c r="D64" s="3" t="s">
        <v>251</v>
      </c>
      <c r="E64" s="3" t="s">
        <v>167</v>
      </c>
      <c r="F64" t="s">
        <v>168</v>
      </c>
      <c r="G64" s="4"/>
      <c r="H64" s="34" t="s">
        <v>27</v>
      </c>
      <c r="I64" s="10">
        <v>3903.28</v>
      </c>
      <c r="J64" s="17"/>
      <c r="K64" s="8"/>
      <c r="L64" s="36"/>
      <c r="M64" s="36"/>
      <c r="N64" s="36"/>
      <c r="O64" s="36">
        <f t="shared" si="4"/>
        <v>3903.28</v>
      </c>
      <c r="P64" s="25">
        <v>303.27999999999997</v>
      </c>
      <c r="Q64" s="36"/>
      <c r="R64" s="36"/>
      <c r="S64" s="36"/>
      <c r="T64" s="8">
        <f t="shared" si="3"/>
        <v>3600</v>
      </c>
    </row>
    <row r="65" spans="1:20" ht="15.75" x14ac:dyDescent="0.25">
      <c r="B65" s="2">
        <v>33</v>
      </c>
      <c r="C65" s="2" t="s">
        <v>438</v>
      </c>
      <c r="D65" s="3" t="s">
        <v>417</v>
      </c>
      <c r="E65" s="3" t="s">
        <v>167</v>
      </c>
      <c r="F65" t="s">
        <v>168</v>
      </c>
      <c r="G65" s="4"/>
      <c r="H65" s="34" t="s">
        <v>27</v>
      </c>
      <c r="I65" s="10">
        <v>3110</v>
      </c>
      <c r="J65" s="17"/>
      <c r="K65" s="8"/>
      <c r="L65" s="36"/>
      <c r="M65" s="36"/>
      <c r="N65" s="36"/>
      <c r="O65" s="36">
        <f t="shared" si="4"/>
        <v>3110</v>
      </c>
      <c r="P65" s="25">
        <v>91.87</v>
      </c>
      <c r="Q65" s="36"/>
      <c r="R65" s="36"/>
      <c r="S65" s="36"/>
      <c r="T65" s="8">
        <f t="shared" si="3"/>
        <v>3018.13</v>
      </c>
    </row>
    <row r="66" spans="1:20" ht="15.75" x14ac:dyDescent="0.25">
      <c r="B66" s="2">
        <v>34</v>
      </c>
      <c r="C66" s="2" t="s">
        <v>452</v>
      </c>
      <c r="D66" s="3" t="s">
        <v>251</v>
      </c>
      <c r="E66" s="3" t="s">
        <v>167</v>
      </c>
      <c r="F66" t="s">
        <v>168</v>
      </c>
      <c r="G66" s="4"/>
      <c r="H66" s="34" t="s">
        <v>27</v>
      </c>
      <c r="I66" s="10">
        <v>3903.28</v>
      </c>
      <c r="J66" s="17"/>
      <c r="K66" s="8"/>
      <c r="L66" s="36"/>
      <c r="M66" s="36"/>
      <c r="N66" s="36"/>
      <c r="O66" s="36">
        <f t="shared" si="4"/>
        <v>3903.28</v>
      </c>
      <c r="P66" s="25">
        <v>303.27999999999997</v>
      </c>
      <c r="Q66" s="36"/>
      <c r="R66" s="36"/>
      <c r="S66" s="36"/>
      <c r="T66" s="8">
        <f t="shared" si="3"/>
        <v>3600</v>
      </c>
    </row>
    <row r="67" spans="1:20" ht="15.75" x14ac:dyDescent="0.25">
      <c r="B67" s="2">
        <v>35</v>
      </c>
      <c r="C67" s="2" t="s">
        <v>456</v>
      </c>
      <c r="D67" s="3" t="s">
        <v>252</v>
      </c>
      <c r="E67" s="3" t="s">
        <v>167</v>
      </c>
      <c r="F67" t="s">
        <v>168</v>
      </c>
      <c r="G67" s="4"/>
      <c r="H67" s="34" t="s">
        <v>27</v>
      </c>
      <c r="I67" s="10">
        <v>4357.84</v>
      </c>
      <c r="J67" s="17"/>
      <c r="K67" s="8"/>
      <c r="L67" s="36"/>
      <c r="M67" s="36"/>
      <c r="N67" s="36"/>
      <c r="O67" s="36">
        <f t="shared" si="4"/>
        <v>4357.84</v>
      </c>
      <c r="P67" s="25">
        <v>357.84</v>
      </c>
      <c r="Q67" s="36"/>
      <c r="R67" s="36"/>
      <c r="S67" s="36"/>
      <c r="T67" s="8">
        <f t="shared" si="3"/>
        <v>4000</v>
      </c>
    </row>
    <row r="68" spans="1:20" ht="15.75" x14ac:dyDescent="0.25">
      <c r="B68" s="2">
        <v>36</v>
      </c>
      <c r="C68" s="2" t="s">
        <v>457</v>
      </c>
      <c r="D68" s="3" t="s">
        <v>251</v>
      </c>
      <c r="E68" s="3" t="s">
        <v>167</v>
      </c>
      <c r="F68" t="s">
        <v>168</v>
      </c>
      <c r="G68" s="4"/>
      <c r="H68" s="34" t="s">
        <v>27</v>
      </c>
      <c r="I68" s="10">
        <v>3903.28</v>
      </c>
      <c r="J68" s="17"/>
      <c r="K68" s="8"/>
      <c r="L68" s="36"/>
      <c r="M68" s="36"/>
      <c r="N68" s="36"/>
      <c r="O68" s="36">
        <f t="shared" si="4"/>
        <v>3903.28</v>
      </c>
      <c r="P68" s="25">
        <v>303.27999999999997</v>
      </c>
      <c r="Q68" s="36"/>
      <c r="R68" s="36"/>
      <c r="S68" s="36"/>
      <c r="T68" s="8">
        <f t="shared" si="3"/>
        <v>3600</v>
      </c>
    </row>
    <row r="69" spans="1:20" ht="15.75" x14ac:dyDescent="0.25">
      <c r="B69" s="2">
        <v>37</v>
      </c>
      <c r="C69" s="2" t="s">
        <v>508</v>
      </c>
      <c r="D69" s="3" t="s">
        <v>251</v>
      </c>
      <c r="E69" s="3" t="s">
        <v>167</v>
      </c>
      <c r="F69" t="s">
        <v>168</v>
      </c>
      <c r="G69" s="4"/>
      <c r="H69" s="34" t="s">
        <v>27</v>
      </c>
      <c r="I69" s="10">
        <v>3903.28</v>
      </c>
      <c r="J69" s="17"/>
      <c r="K69" s="8"/>
      <c r="L69" s="36"/>
      <c r="M69" s="36">
        <v>1040.8399999999999</v>
      </c>
      <c r="N69" s="36"/>
      <c r="O69" s="36">
        <f t="shared" si="4"/>
        <v>4944.12</v>
      </c>
      <c r="P69" s="25">
        <v>451.71</v>
      </c>
      <c r="Q69" s="36"/>
      <c r="R69" s="36"/>
      <c r="S69" s="36"/>
      <c r="T69" s="8">
        <f t="shared" si="3"/>
        <v>4492.41</v>
      </c>
    </row>
    <row r="70" spans="1:20" ht="15.75" x14ac:dyDescent="0.25">
      <c r="B70" s="2">
        <v>38</v>
      </c>
      <c r="C70" s="2" t="s">
        <v>506</v>
      </c>
      <c r="D70" s="3" t="s">
        <v>251</v>
      </c>
      <c r="E70" s="3" t="s">
        <v>167</v>
      </c>
      <c r="F70" t="s">
        <v>168</v>
      </c>
      <c r="G70" s="4"/>
      <c r="H70" s="34" t="s">
        <v>27</v>
      </c>
      <c r="I70" s="10">
        <v>3903.28</v>
      </c>
      <c r="J70" s="17"/>
      <c r="K70" s="8"/>
      <c r="L70" s="36"/>
      <c r="M70" s="36">
        <v>260.20999999999998</v>
      </c>
      <c r="N70" s="36"/>
      <c r="O70" s="36">
        <f t="shared" si="4"/>
        <v>4163.49</v>
      </c>
      <c r="P70" s="25">
        <v>331.64</v>
      </c>
      <c r="Q70" s="36"/>
      <c r="R70" s="36"/>
      <c r="S70" s="36"/>
      <c r="T70" s="8">
        <f t="shared" si="3"/>
        <v>3831.85</v>
      </c>
    </row>
    <row r="71" spans="1:20" ht="15.75" x14ac:dyDescent="0.25">
      <c r="B71" s="2">
        <v>39</v>
      </c>
      <c r="C71" s="2" t="s">
        <v>507</v>
      </c>
      <c r="D71" s="3" t="s">
        <v>251</v>
      </c>
      <c r="E71" s="3" t="s">
        <v>167</v>
      </c>
      <c r="F71" t="s">
        <v>168</v>
      </c>
      <c r="G71" s="4"/>
      <c r="H71" s="34" t="s">
        <v>27</v>
      </c>
      <c r="I71" s="10">
        <v>3903.28</v>
      </c>
      <c r="J71" s="17"/>
      <c r="K71" s="8"/>
      <c r="L71" s="36"/>
      <c r="M71" s="36"/>
      <c r="N71" s="36"/>
      <c r="O71" s="36">
        <f t="shared" si="4"/>
        <v>3903.28</v>
      </c>
      <c r="P71" s="25">
        <v>303.27999999999997</v>
      </c>
      <c r="Q71" s="36"/>
      <c r="R71" s="36"/>
      <c r="S71" s="36"/>
      <c r="T71" s="8">
        <f t="shared" si="3"/>
        <v>3600</v>
      </c>
    </row>
    <row r="72" spans="1:20" ht="15.75" x14ac:dyDescent="0.25">
      <c r="B72" s="2">
        <v>40</v>
      </c>
      <c r="C72" s="2" t="s">
        <v>184</v>
      </c>
      <c r="D72" s="3" t="s">
        <v>183</v>
      </c>
      <c r="E72" s="3" t="s">
        <v>160</v>
      </c>
      <c r="F72" t="s">
        <v>168</v>
      </c>
      <c r="G72" s="4"/>
      <c r="H72" s="34" t="s">
        <v>27</v>
      </c>
      <c r="I72" s="6">
        <v>2752</v>
      </c>
      <c r="J72" s="17"/>
      <c r="K72" s="8"/>
      <c r="L72" s="36"/>
      <c r="M72" s="36"/>
      <c r="N72" s="36"/>
      <c r="O72" s="36">
        <f t="shared" ref="O72:O79" si="5">SUM(I72:N72)</f>
        <v>2752</v>
      </c>
      <c r="P72" s="5">
        <v>32.67</v>
      </c>
      <c r="Q72" s="36"/>
      <c r="R72" s="36"/>
      <c r="S72" s="36"/>
      <c r="T72" s="8">
        <f t="shared" si="3"/>
        <v>2719.33</v>
      </c>
    </row>
    <row r="73" spans="1:20" ht="15.75" x14ac:dyDescent="0.25">
      <c r="B73" s="2">
        <v>41</v>
      </c>
      <c r="C73" s="2" t="s">
        <v>210</v>
      </c>
      <c r="D73" s="3" t="s">
        <v>183</v>
      </c>
      <c r="E73" s="3" t="s">
        <v>160</v>
      </c>
      <c r="F73" t="s">
        <v>168</v>
      </c>
      <c r="G73" s="4"/>
      <c r="H73" s="34" t="s">
        <v>27</v>
      </c>
      <c r="I73" s="6">
        <v>2752</v>
      </c>
      <c r="J73" s="17"/>
      <c r="K73" s="8"/>
      <c r="L73" s="36"/>
      <c r="M73" s="36"/>
      <c r="N73" s="36"/>
      <c r="O73" s="36">
        <f t="shared" si="5"/>
        <v>2752</v>
      </c>
      <c r="P73" s="5">
        <v>32.67</v>
      </c>
      <c r="Q73" s="36"/>
      <c r="R73" s="36"/>
      <c r="S73" s="36"/>
      <c r="T73" s="8">
        <f t="shared" si="3"/>
        <v>2719.33</v>
      </c>
    </row>
    <row r="74" spans="1:20" ht="15.75" x14ac:dyDescent="0.25">
      <c r="B74" s="2">
        <v>42</v>
      </c>
      <c r="C74" s="2" t="s">
        <v>260</v>
      </c>
      <c r="D74" s="3" t="s">
        <v>183</v>
      </c>
      <c r="E74" s="3" t="s">
        <v>160</v>
      </c>
      <c r="F74" t="s">
        <v>168</v>
      </c>
      <c r="G74" s="4"/>
      <c r="H74" s="34" t="s">
        <v>27</v>
      </c>
      <c r="I74" s="6">
        <v>2752</v>
      </c>
      <c r="J74" s="17"/>
      <c r="K74" s="8"/>
      <c r="L74" s="36"/>
      <c r="M74" s="36"/>
      <c r="N74" s="36"/>
      <c r="O74" s="36">
        <f t="shared" si="5"/>
        <v>2752</v>
      </c>
      <c r="P74" s="5">
        <v>32.67</v>
      </c>
      <c r="Q74" s="36"/>
      <c r="R74" s="36"/>
      <c r="S74" s="36"/>
      <c r="T74" s="8">
        <f t="shared" si="3"/>
        <v>2719.33</v>
      </c>
    </row>
    <row r="75" spans="1:20" ht="15.75" x14ac:dyDescent="0.25">
      <c r="B75" s="2">
        <v>43</v>
      </c>
      <c r="C75" s="2" t="s">
        <v>189</v>
      </c>
      <c r="D75" s="3" t="s">
        <v>37</v>
      </c>
      <c r="E75" s="3" t="s">
        <v>190</v>
      </c>
      <c r="F75" t="s">
        <v>168</v>
      </c>
      <c r="G75" s="4"/>
      <c r="H75" s="34" t="s">
        <v>47</v>
      </c>
      <c r="I75" s="10">
        <v>3210.5</v>
      </c>
      <c r="J75" s="17"/>
      <c r="K75" s="8"/>
      <c r="L75" s="36"/>
      <c r="M75" s="36"/>
      <c r="N75" s="36"/>
      <c r="O75" s="36">
        <f t="shared" si="5"/>
        <v>3210.5</v>
      </c>
      <c r="P75" s="17">
        <v>102.8</v>
      </c>
      <c r="Q75" s="36"/>
      <c r="R75" s="36"/>
      <c r="S75" s="36"/>
      <c r="T75" s="8">
        <f t="shared" si="3"/>
        <v>3107.7</v>
      </c>
    </row>
    <row r="76" spans="1:20" ht="15.75" x14ac:dyDescent="0.25">
      <c r="B76" s="2">
        <v>44</v>
      </c>
      <c r="C76" s="2" t="s">
        <v>191</v>
      </c>
      <c r="D76" s="3" t="s">
        <v>192</v>
      </c>
      <c r="E76" s="3" t="s">
        <v>190</v>
      </c>
      <c r="F76" t="s">
        <v>168</v>
      </c>
      <c r="G76" s="4"/>
      <c r="H76" s="34" t="s">
        <v>27</v>
      </c>
      <c r="I76" s="10">
        <v>2752</v>
      </c>
      <c r="J76" s="17"/>
      <c r="K76" s="8"/>
      <c r="L76" s="36"/>
      <c r="M76" s="36"/>
      <c r="N76" s="36"/>
      <c r="O76" s="36">
        <f t="shared" si="5"/>
        <v>2752</v>
      </c>
      <c r="P76" s="17">
        <v>32.67</v>
      </c>
      <c r="Q76" s="36"/>
      <c r="R76" s="36"/>
      <c r="S76" s="36"/>
      <c r="T76" s="8">
        <f t="shared" si="3"/>
        <v>2719.33</v>
      </c>
    </row>
    <row r="77" spans="1:20" ht="15.75" x14ac:dyDescent="0.25">
      <c r="B77" s="2">
        <v>45</v>
      </c>
      <c r="C77" s="2" t="s">
        <v>193</v>
      </c>
      <c r="D77" s="3" t="s">
        <v>192</v>
      </c>
      <c r="E77" s="3" t="s">
        <v>190</v>
      </c>
      <c r="F77" t="s">
        <v>168</v>
      </c>
      <c r="G77" s="4"/>
      <c r="H77" s="34" t="s">
        <v>27</v>
      </c>
      <c r="I77" s="10">
        <v>2752</v>
      </c>
      <c r="J77" s="17"/>
      <c r="K77" s="8"/>
      <c r="L77" s="36"/>
      <c r="M77" s="36"/>
      <c r="N77" s="36"/>
      <c r="O77" s="36">
        <f t="shared" si="5"/>
        <v>2752</v>
      </c>
      <c r="P77" s="17">
        <v>32.67</v>
      </c>
      <c r="Q77" s="36"/>
      <c r="R77" s="36"/>
      <c r="S77" s="36"/>
      <c r="T77" s="8">
        <f t="shared" si="3"/>
        <v>2719.33</v>
      </c>
    </row>
    <row r="78" spans="1:20" ht="15.75" x14ac:dyDescent="0.25">
      <c r="B78" s="2">
        <v>46</v>
      </c>
      <c r="C78" s="2" t="s">
        <v>209</v>
      </c>
      <c r="D78" s="3" t="s">
        <v>192</v>
      </c>
      <c r="E78" s="3" t="s">
        <v>190</v>
      </c>
      <c r="F78" t="s">
        <v>168</v>
      </c>
      <c r="G78" s="4"/>
      <c r="H78" s="34" t="s">
        <v>27</v>
      </c>
      <c r="I78" s="10">
        <v>2752</v>
      </c>
      <c r="J78" s="17"/>
      <c r="K78" s="8"/>
      <c r="L78" s="36"/>
      <c r="M78" s="36"/>
      <c r="N78" s="36"/>
      <c r="O78" s="36">
        <f t="shared" si="5"/>
        <v>2752</v>
      </c>
      <c r="P78" s="17">
        <v>32.67</v>
      </c>
      <c r="Q78" s="36"/>
      <c r="R78" s="36"/>
      <c r="S78" s="36"/>
      <c r="T78" s="8">
        <f t="shared" si="3"/>
        <v>2719.33</v>
      </c>
    </row>
    <row r="79" spans="1:20" ht="15.75" x14ac:dyDescent="0.25">
      <c r="B79" s="2">
        <v>47</v>
      </c>
      <c r="C79" s="2" t="s">
        <v>228</v>
      </c>
      <c r="D79" s="3" t="s">
        <v>192</v>
      </c>
      <c r="E79" s="3" t="s">
        <v>190</v>
      </c>
      <c r="F79" t="s">
        <v>168</v>
      </c>
      <c r="G79" s="4"/>
      <c r="H79" s="34" t="s">
        <v>27</v>
      </c>
      <c r="I79" s="10">
        <v>2752</v>
      </c>
      <c r="J79" s="17"/>
      <c r="K79" s="8"/>
      <c r="L79" s="36"/>
      <c r="M79" s="36"/>
      <c r="N79" s="36"/>
      <c r="O79" s="36">
        <f t="shared" si="5"/>
        <v>2752</v>
      </c>
      <c r="P79" s="17">
        <v>32.67</v>
      </c>
      <c r="Q79" s="36"/>
      <c r="R79" s="36"/>
      <c r="S79" s="36"/>
      <c r="T79" s="8">
        <f t="shared" si="3"/>
        <v>2719.33</v>
      </c>
    </row>
    <row r="80" spans="1:20" ht="18" x14ac:dyDescent="0.4">
      <c r="A80" s="2"/>
      <c r="B80" s="2"/>
      <c r="C80" s="16" t="s">
        <v>171</v>
      </c>
      <c r="D80" s="2"/>
      <c r="E80" s="2"/>
      <c r="F80" s="2"/>
      <c r="G80" s="35"/>
      <c r="H80" s="2"/>
      <c r="I80" s="23">
        <f>SUM(I33:I79)</f>
        <v>175244.86</v>
      </c>
      <c r="J80" s="23">
        <f>SUM(J33:J79)</f>
        <v>0</v>
      </c>
      <c r="K80" s="23">
        <f t="shared" ref="K80:S80" si="6">SUM(K33:K79)</f>
        <v>0</v>
      </c>
      <c r="L80" s="23">
        <f t="shared" si="6"/>
        <v>0</v>
      </c>
      <c r="M80" s="23">
        <f t="shared" si="6"/>
        <v>1301.05</v>
      </c>
      <c r="N80" s="23">
        <f t="shared" si="6"/>
        <v>0</v>
      </c>
      <c r="O80" s="23">
        <f>SUM(O33:O79)</f>
        <v>176545.90999999997</v>
      </c>
      <c r="P80" s="23">
        <f>SUM(P33:P79)</f>
        <v>11680.630000000003</v>
      </c>
      <c r="Q80" s="23">
        <f t="shared" si="6"/>
        <v>0</v>
      </c>
      <c r="R80" s="23">
        <f t="shared" si="6"/>
        <v>1250</v>
      </c>
      <c r="S80" s="23">
        <f t="shared" si="6"/>
        <v>0</v>
      </c>
      <c r="T80" s="23">
        <f>SUM(T33:T79)</f>
        <v>163615.27999999994</v>
      </c>
    </row>
    <row r="81" spans="1:20" ht="15.75" x14ac:dyDescent="0.25">
      <c r="A81" s="2"/>
      <c r="B81" s="2"/>
      <c r="C81" s="2"/>
      <c r="D81" s="2"/>
      <c r="E81" s="2"/>
      <c r="F81" s="2"/>
      <c r="G81" s="2"/>
      <c r="H81" s="2"/>
      <c r="I81" s="8"/>
      <c r="J81" s="2"/>
      <c r="K81" s="2"/>
      <c r="L81" s="2"/>
      <c r="M81" s="8"/>
      <c r="N81" s="2"/>
      <c r="O81" s="8"/>
      <c r="P81" s="2"/>
      <c r="Q81" s="2"/>
      <c r="R81" s="2"/>
      <c r="S81" s="2"/>
      <c r="T81" s="8">
        <f>T80+T16</f>
        <v>200794.22999999995</v>
      </c>
    </row>
    <row r="82" spans="1:20" ht="15.75" x14ac:dyDescent="0.25">
      <c r="A82" s="2"/>
      <c r="B82" s="2"/>
      <c r="C82" s="2"/>
      <c r="D82" s="2"/>
      <c r="E82" s="2"/>
      <c r="F82" s="2"/>
      <c r="G82" s="2"/>
      <c r="H82" s="2"/>
      <c r="I82" s="8"/>
      <c r="J82" s="2"/>
      <c r="K82" s="2"/>
      <c r="L82" s="2"/>
      <c r="M82" s="2"/>
      <c r="N82" s="2"/>
      <c r="O82" s="8"/>
      <c r="P82" s="2"/>
      <c r="Q82" s="2"/>
      <c r="R82" s="2"/>
      <c r="S82" s="2"/>
      <c r="T82" s="2"/>
    </row>
    <row r="83" spans="1:2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8"/>
    </row>
    <row r="84" spans="1:2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8"/>
      <c r="N84" s="2"/>
      <c r="O84" s="2"/>
      <c r="P84" s="2"/>
      <c r="Q84" s="2"/>
      <c r="R84" s="2"/>
      <c r="S84" s="2"/>
    </row>
    <row r="85" spans="1:20" ht="15.75" x14ac:dyDescent="0.25">
      <c r="A85" s="2"/>
      <c r="B85" s="2"/>
      <c r="C85" s="2"/>
      <c r="D85" s="52" t="s">
        <v>402</v>
      </c>
      <c r="E85" s="52"/>
      <c r="F85" s="2"/>
      <c r="G85" s="2"/>
      <c r="H85" s="52" t="s">
        <v>124</v>
      </c>
      <c r="I85" s="52"/>
      <c r="J85" s="52"/>
      <c r="K85" s="52"/>
      <c r="L85" s="2"/>
      <c r="M85" s="2"/>
      <c r="N85" s="2"/>
      <c r="O85" s="52" t="s">
        <v>403</v>
      </c>
      <c r="P85" s="52"/>
      <c r="Q85" s="52"/>
      <c r="R85" s="52"/>
      <c r="S85" s="2"/>
      <c r="T85" s="2"/>
    </row>
    <row r="86" spans="1:20" ht="15.75" x14ac:dyDescent="0.25">
      <c r="D86" s="52" t="s">
        <v>22</v>
      </c>
      <c r="E86" s="52"/>
      <c r="F86" s="2"/>
      <c r="G86" s="2"/>
      <c r="H86" s="52" t="s">
        <v>54</v>
      </c>
      <c r="I86" s="52"/>
      <c r="J86" s="52"/>
      <c r="K86" s="52"/>
      <c r="L86" s="2"/>
      <c r="M86" s="2"/>
      <c r="N86" s="2"/>
      <c r="O86" s="52" t="s">
        <v>31</v>
      </c>
      <c r="P86" s="52"/>
      <c r="Q86" s="52"/>
      <c r="R86" s="52"/>
      <c r="S86" s="2"/>
    </row>
    <row r="93" spans="1:20" ht="15.75" x14ac:dyDescent="0.25">
      <c r="T93" s="16"/>
    </row>
  </sheetData>
  <mergeCells count="17">
    <mergeCell ref="B28:T28"/>
    <mergeCell ref="B29:T29"/>
    <mergeCell ref="B30:T30"/>
    <mergeCell ref="B1:T1"/>
    <mergeCell ref="B2:T2"/>
    <mergeCell ref="D23:E23"/>
    <mergeCell ref="H23:K23"/>
    <mergeCell ref="O23:R23"/>
    <mergeCell ref="D24:E24"/>
    <mergeCell ref="H24:K24"/>
    <mergeCell ref="O24:R24"/>
    <mergeCell ref="D85:E85"/>
    <mergeCell ref="H85:K85"/>
    <mergeCell ref="O85:R85"/>
    <mergeCell ref="D86:E86"/>
    <mergeCell ref="H86:K86"/>
    <mergeCell ref="O86:R8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1"/>
  <sheetViews>
    <sheetView zoomScaleNormal="100" workbookViewId="0">
      <selection activeCell="B3" sqref="B3"/>
    </sheetView>
  </sheetViews>
  <sheetFormatPr baseColWidth="10" defaultRowHeight="15" x14ac:dyDescent="0.25"/>
  <sheetData>
    <row r="1" spans="1:19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2" t="s">
        <v>479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3" t="s">
        <v>126</v>
      </c>
      <c r="B3" s="44" t="s">
        <v>20</v>
      </c>
      <c r="C3" s="43" t="s">
        <v>8</v>
      </c>
      <c r="D3" s="43" t="s">
        <v>2</v>
      </c>
    </row>
    <row r="4" spans="1:19" ht="15.75" x14ac:dyDescent="0.25">
      <c r="A4" s="2">
        <v>1</v>
      </c>
      <c r="B4">
        <v>1521629603</v>
      </c>
      <c r="C4">
        <v>20306.53</v>
      </c>
      <c r="D4" t="s">
        <v>287</v>
      </c>
    </row>
    <row r="5" spans="1:19" ht="15.75" x14ac:dyDescent="0.25">
      <c r="A5" s="2">
        <v>2</v>
      </c>
      <c r="B5">
        <v>1159476199</v>
      </c>
      <c r="C5">
        <v>4500</v>
      </c>
      <c r="D5" s="45" t="s">
        <v>218</v>
      </c>
    </row>
    <row r="6" spans="1:19" ht="15.75" x14ac:dyDescent="0.25">
      <c r="A6" s="2">
        <v>3</v>
      </c>
      <c r="B6">
        <v>1510219790</v>
      </c>
      <c r="C6">
        <v>12138.61</v>
      </c>
      <c r="D6" t="s">
        <v>291</v>
      </c>
    </row>
    <row r="7" spans="1:19" ht="15.75" x14ac:dyDescent="0.25">
      <c r="A7" s="2">
        <v>4</v>
      </c>
      <c r="B7">
        <v>1155804418</v>
      </c>
      <c r="C7">
        <v>9288.57</v>
      </c>
      <c r="D7" t="s">
        <v>49</v>
      </c>
    </row>
    <row r="8" spans="1:19" ht="15.75" x14ac:dyDescent="0.25">
      <c r="A8" s="2">
        <v>5</v>
      </c>
      <c r="B8">
        <v>1423113167</v>
      </c>
      <c r="C8">
        <v>10127.689999999999</v>
      </c>
      <c r="D8" t="s">
        <v>292</v>
      </c>
    </row>
    <row r="9" spans="1:19" ht="15.75" x14ac:dyDescent="0.25">
      <c r="A9" s="2">
        <v>6</v>
      </c>
      <c r="B9">
        <v>2716616240</v>
      </c>
      <c r="C9">
        <v>10127.689999999999</v>
      </c>
      <c r="D9" t="s">
        <v>293</v>
      </c>
    </row>
    <row r="10" spans="1:19" ht="15.75" x14ac:dyDescent="0.25">
      <c r="A10" s="2">
        <v>7</v>
      </c>
      <c r="B10">
        <v>1510219943</v>
      </c>
      <c r="C10">
        <v>10127.689999999999</v>
      </c>
      <c r="D10" t="s">
        <v>294</v>
      </c>
    </row>
    <row r="11" spans="1:19" ht="15.75" x14ac:dyDescent="0.25">
      <c r="A11" s="20">
        <v>8</v>
      </c>
      <c r="B11">
        <v>2757294921</v>
      </c>
      <c r="C11">
        <v>10127.689999999999</v>
      </c>
      <c r="D11" t="s">
        <v>263</v>
      </c>
    </row>
    <row r="12" spans="1:19" ht="15.75" x14ac:dyDescent="0.25">
      <c r="A12" s="20">
        <v>9</v>
      </c>
      <c r="B12">
        <v>1159027491</v>
      </c>
      <c r="C12">
        <v>10127.689999999999</v>
      </c>
      <c r="D12" t="s">
        <v>264</v>
      </c>
    </row>
    <row r="13" spans="1:19" ht="15.75" x14ac:dyDescent="0.25">
      <c r="A13" s="2">
        <v>10</v>
      </c>
      <c r="B13">
        <v>1510219871</v>
      </c>
      <c r="C13">
        <v>10127.689999999999</v>
      </c>
      <c r="D13" t="s">
        <v>295</v>
      </c>
    </row>
    <row r="14" spans="1:19" ht="15.75" x14ac:dyDescent="0.25">
      <c r="A14" s="2">
        <v>11</v>
      </c>
      <c r="B14">
        <v>1510219864</v>
      </c>
      <c r="C14">
        <v>10127.689999999999</v>
      </c>
      <c r="D14" t="s">
        <v>415</v>
      </c>
    </row>
    <row r="15" spans="1:19" ht="15.75" x14ac:dyDescent="0.25">
      <c r="A15" s="2">
        <v>12</v>
      </c>
      <c r="B15">
        <v>1510219978</v>
      </c>
      <c r="C15">
        <v>10127.689999999999</v>
      </c>
      <c r="D15" t="s">
        <v>296</v>
      </c>
    </row>
    <row r="16" spans="1:19" ht="15.75" x14ac:dyDescent="0.25">
      <c r="A16" s="2">
        <v>13</v>
      </c>
      <c r="B16">
        <v>1510219803</v>
      </c>
      <c r="C16">
        <v>10127.689999999999</v>
      </c>
      <c r="D16" t="s">
        <v>297</v>
      </c>
    </row>
    <row r="17" spans="1:4" ht="15.75" x14ac:dyDescent="0.25">
      <c r="A17" s="2">
        <v>14</v>
      </c>
      <c r="B17">
        <v>2857604769</v>
      </c>
      <c r="C17">
        <v>9288.57</v>
      </c>
      <c r="D17" t="s">
        <v>298</v>
      </c>
    </row>
    <row r="18" spans="1:4" ht="15.75" x14ac:dyDescent="0.25">
      <c r="A18" s="2">
        <v>16</v>
      </c>
      <c r="B18" t="s">
        <v>246</v>
      </c>
      <c r="C18">
        <v>4669.33</v>
      </c>
      <c r="D18" s="45" t="s">
        <v>238</v>
      </c>
    </row>
    <row r="19" spans="1:4" ht="15.75" x14ac:dyDescent="0.25">
      <c r="A19" s="2">
        <v>17</v>
      </c>
      <c r="B19">
        <v>2757325029</v>
      </c>
      <c r="C19">
        <v>3209.74</v>
      </c>
      <c r="D19" t="s">
        <v>266</v>
      </c>
    </row>
    <row r="20" spans="1:4" x14ac:dyDescent="0.25">
      <c r="A20">
        <v>18</v>
      </c>
      <c r="B20">
        <v>1163460207</v>
      </c>
      <c r="C20">
        <v>2333.7199999999998</v>
      </c>
      <c r="D20" t="s">
        <v>42</v>
      </c>
    </row>
    <row r="21" spans="1:4" x14ac:dyDescent="0.25">
      <c r="A21">
        <v>19</v>
      </c>
      <c r="B21">
        <v>1571743910</v>
      </c>
      <c r="C21">
        <v>4669.33</v>
      </c>
      <c r="D21" t="s">
        <v>306</v>
      </c>
    </row>
    <row r="22" spans="1:4" x14ac:dyDescent="0.25">
      <c r="A22">
        <v>20</v>
      </c>
      <c r="B22">
        <v>1510219854</v>
      </c>
      <c r="C22">
        <v>4669.33</v>
      </c>
      <c r="D22" s="46" t="s">
        <v>299</v>
      </c>
    </row>
    <row r="23" spans="1:4" x14ac:dyDescent="0.25">
      <c r="A23">
        <v>21</v>
      </c>
      <c r="B23">
        <v>1274475453</v>
      </c>
      <c r="C23">
        <v>6090.99</v>
      </c>
      <c r="D23" t="s">
        <v>307</v>
      </c>
    </row>
    <row r="24" spans="1:4" x14ac:dyDescent="0.25">
      <c r="A24">
        <v>22</v>
      </c>
      <c r="B24" t="s">
        <v>270</v>
      </c>
      <c r="C24">
        <v>4669.33</v>
      </c>
      <c r="D24" t="s">
        <v>267</v>
      </c>
    </row>
    <row r="25" spans="1:4" x14ac:dyDescent="0.25">
      <c r="A25">
        <v>23</v>
      </c>
      <c r="B25" t="s">
        <v>261</v>
      </c>
      <c r="C25">
        <v>4669.33</v>
      </c>
      <c r="D25" t="s">
        <v>255</v>
      </c>
    </row>
    <row r="26" spans="1:4" x14ac:dyDescent="0.25">
      <c r="A26">
        <v>24</v>
      </c>
      <c r="B26">
        <v>1510219820</v>
      </c>
      <c r="C26">
        <v>3899.9999999999995</v>
      </c>
      <c r="D26" t="s">
        <v>308</v>
      </c>
    </row>
    <row r="27" spans="1:4" x14ac:dyDescent="0.25">
      <c r="A27">
        <v>25</v>
      </c>
      <c r="B27">
        <v>1510219812</v>
      </c>
      <c r="C27">
        <v>3209.74</v>
      </c>
      <c r="D27" t="s">
        <v>310</v>
      </c>
    </row>
    <row r="28" spans="1:4" x14ac:dyDescent="0.25">
      <c r="A28">
        <v>26</v>
      </c>
      <c r="B28">
        <v>2905320380</v>
      </c>
      <c r="C28">
        <v>12127.64</v>
      </c>
      <c r="D28" t="s">
        <v>53</v>
      </c>
    </row>
    <row r="29" spans="1:4" x14ac:dyDescent="0.25">
      <c r="A29">
        <v>27</v>
      </c>
      <c r="B29">
        <v>1268695075</v>
      </c>
      <c r="C29">
        <v>3864.44</v>
      </c>
      <c r="D29" t="s">
        <v>56</v>
      </c>
    </row>
    <row r="30" spans="1:4" x14ac:dyDescent="0.25">
      <c r="A30">
        <v>28</v>
      </c>
      <c r="B30">
        <v>1268704317</v>
      </c>
      <c r="C30">
        <v>3864.44</v>
      </c>
      <c r="D30" t="s">
        <v>59</v>
      </c>
    </row>
    <row r="31" spans="1:4" x14ac:dyDescent="0.25">
      <c r="A31">
        <v>30</v>
      </c>
      <c r="B31">
        <v>2874154568</v>
      </c>
      <c r="C31">
        <v>3864.44</v>
      </c>
      <c r="D31" t="s">
        <v>61</v>
      </c>
    </row>
    <row r="32" spans="1:4" x14ac:dyDescent="0.25">
      <c r="A32">
        <v>31</v>
      </c>
      <c r="B32">
        <v>2937557418</v>
      </c>
      <c r="C32">
        <v>4669.33</v>
      </c>
      <c r="D32" t="s">
        <v>62</v>
      </c>
    </row>
    <row r="33" spans="1:4" x14ac:dyDescent="0.25">
      <c r="A33">
        <v>32</v>
      </c>
      <c r="B33">
        <v>2974929241</v>
      </c>
      <c r="C33">
        <v>2821.38</v>
      </c>
      <c r="D33" t="s">
        <v>178</v>
      </c>
    </row>
    <row r="34" spans="1:4" x14ac:dyDescent="0.25">
      <c r="A34">
        <v>33</v>
      </c>
      <c r="B34">
        <v>1522660175</v>
      </c>
      <c r="C34">
        <v>6484.19</v>
      </c>
      <c r="D34" t="s">
        <v>300</v>
      </c>
    </row>
    <row r="35" spans="1:4" x14ac:dyDescent="0.25">
      <c r="A35">
        <v>34</v>
      </c>
      <c r="B35" t="s">
        <v>217</v>
      </c>
      <c r="C35">
        <v>2821.38</v>
      </c>
      <c r="D35" t="s">
        <v>216</v>
      </c>
    </row>
    <row r="36" spans="1:4" x14ac:dyDescent="0.25">
      <c r="A36">
        <v>35</v>
      </c>
      <c r="B36">
        <v>1510219889</v>
      </c>
      <c r="C36">
        <v>4669.33</v>
      </c>
      <c r="D36" t="s">
        <v>398</v>
      </c>
    </row>
    <row r="37" spans="1:4" x14ac:dyDescent="0.25">
      <c r="A37">
        <v>36</v>
      </c>
      <c r="B37">
        <v>2936051634</v>
      </c>
      <c r="C37">
        <v>3567.23</v>
      </c>
      <c r="D37" t="s">
        <v>67</v>
      </c>
    </row>
    <row r="38" spans="1:4" x14ac:dyDescent="0.25">
      <c r="A38">
        <v>37</v>
      </c>
      <c r="B38">
        <v>2986981119</v>
      </c>
      <c r="C38">
        <v>3567.23</v>
      </c>
      <c r="D38" t="s">
        <v>187</v>
      </c>
    </row>
    <row r="39" spans="1:4" x14ac:dyDescent="0.25">
      <c r="A39">
        <v>38</v>
      </c>
      <c r="B39">
        <v>1510219838</v>
      </c>
      <c r="C39">
        <v>6090.99</v>
      </c>
      <c r="D39" t="s">
        <v>71</v>
      </c>
    </row>
    <row r="40" spans="1:4" x14ac:dyDescent="0.25">
      <c r="A40">
        <v>39</v>
      </c>
      <c r="B40">
        <v>2937557531</v>
      </c>
      <c r="C40">
        <v>3567.23</v>
      </c>
      <c r="D40" t="s">
        <v>46</v>
      </c>
    </row>
    <row r="41" spans="1:4" x14ac:dyDescent="0.25">
      <c r="A41">
        <v>40</v>
      </c>
      <c r="B41">
        <v>2943065278</v>
      </c>
      <c r="C41">
        <v>2821.38</v>
      </c>
      <c r="D41" t="s">
        <v>173</v>
      </c>
    </row>
    <row r="42" spans="1:4" x14ac:dyDescent="0.25">
      <c r="A42">
        <v>42</v>
      </c>
      <c r="B42">
        <v>2881186132</v>
      </c>
      <c r="C42">
        <v>2600.0300000000002</v>
      </c>
      <c r="D42" t="s">
        <v>109</v>
      </c>
    </row>
    <row r="43" spans="1:4" x14ac:dyDescent="0.25">
      <c r="A43">
        <v>43</v>
      </c>
      <c r="B43">
        <v>2937557965</v>
      </c>
      <c r="C43">
        <v>2719.33</v>
      </c>
      <c r="D43" s="45" t="s">
        <v>116</v>
      </c>
    </row>
    <row r="44" spans="1:4" x14ac:dyDescent="0.25">
      <c r="A44">
        <v>44</v>
      </c>
      <c r="B44">
        <v>1107961588</v>
      </c>
      <c r="C44">
        <v>5356.57</v>
      </c>
      <c r="D44" t="s">
        <v>309</v>
      </c>
    </row>
    <row r="45" spans="1:4" x14ac:dyDescent="0.25">
      <c r="A45">
        <v>45</v>
      </c>
      <c r="B45">
        <v>1510219952</v>
      </c>
      <c r="C45">
        <v>5356.57</v>
      </c>
      <c r="D45" t="s">
        <v>414</v>
      </c>
    </row>
    <row r="46" spans="1:4" x14ac:dyDescent="0.25">
      <c r="A46">
        <v>46</v>
      </c>
      <c r="B46">
        <v>2937557892</v>
      </c>
      <c r="C46">
        <v>3314.3399999999997</v>
      </c>
      <c r="D46" t="s">
        <v>509</v>
      </c>
    </row>
    <row r="47" spans="1:4" x14ac:dyDescent="0.25">
      <c r="A47">
        <v>47</v>
      </c>
      <c r="B47">
        <v>2726656099</v>
      </c>
      <c r="C47">
        <v>3047.04</v>
      </c>
      <c r="D47" t="s">
        <v>77</v>
      </c>
    </row>
    <row r="48" spans="1:4" x14ac:dyDescent="0.25">
      <c r="A48">
        <v>48</v>
      </c>
      <c r="B48">
        <v>2757678312</v>
      </c>
      <c r="C48">
        <v>3047.04</v>
      </c>
      <c r="D48" t="s">
        <v>85</v>
      </c>
    </row>
    <row r="49" spans="1:4" x14ac:dyDescent="0.25">
      <c r="A49">
        <v>50</v>
      </c>
      <c r="B49">
        <v>2937557906</v>
      </c>
      <c r="C49">
        <v>2600.0300000000002</v>
      </c>
      <c r="D49" t="s">
        <v>79</v>
      </c>
    </row>
    <row r="50" spans="1:4" x14ac:dyDescent="0.25">
      <c r="A50">
        <v>51</v>
      </c>
      <c r="B50">
        <v>2950274372</v>
      </c>
      <c r="C50">
        <v>2421.84</v>
      </c>
      <c r="D50" t="s">
        <v>82</v>
      </c>
    </row>
    <row r="51" spans="1:4" x14ac:dyDescent="0.25">
      <c r="A51">
        <v>52</v>
      </c>
      <c r="B51">
        <v>2943065456</v>
      </c>
      <c r="C51">
        <v>2600.0300000000002</v>
      </c>
      <c r="D51" t="s">
        <v>83</v>
      </c>
    </row>
    <row r="52" spans="1:4" x14ac:dyDescent="0.25">
      <c r="A52">
        <v>53</v>
      </c>
      <c r="B52">
        <v>2723074870</v>
      </c>
      <c r="C52">
        <v>3047.04</v>
      </c>
      <c r="D52" t="s">
        <v>75</v>
      </c>
    </row>
    <row r="53" spans="1:4" x14ac:dyDescent="0.25">
      <c r="A53">
        <v>55</v>
      </c>
      <c r="B53">
        <v>2990679836</v>
      </c>
      <c r="C53">
        <v>4165.62</v>
      </c>
      <c r="D53" t="s">
        <v>305</v>
      </c>
    </row>
    <row r="54" spans="1:4" x14ac:dyDescent="0.25">
      <c r="A54">
        <v>56</v>
      </c>
      <c r="B54">
        <v>2971977350</v>
      </c>
      <c r="C54">
        <v>4000</v>
      </c>
      <c r="D54" t="s">
        <v>91</v>
      </c>
    </row>
    <row r="55" spans="1:4" x14ac:dyDescent="0.25">
      <c r="A55">
        <v>57</v>
      </c>
      <c r="B55">
        <v>1162594226</v>
      </c>
      <c r="C55">
        <v>4000</v>
      </c>
      <c r="D55" t="s">
        <v>92</v>
      </c>
    </row>
    <row r="56" spans="1:4" x14ac:dyDescent="0.25">
      <c r="A56">
        <v>58</v>
      </c>
      <c r="B56">
        <v>2957069774</v>
      </c>
      <c r="C56">
        <v>3269.01</v>
      </c>
      <c r="D56" t="s">
        <v>94</v>
      </c>
    </row>
    <row r="57" spans="1:4" x14ac:dyDescent="0.25">
      <c r="A57">
        <v>59</v>
      </c>
      <c r="B57">
        <v>2993595617</v>
      </c>
      <c r="C57">
        <v>3100</v>
      </c>
      <c r="D57" t="s">
        <v>96</v>
      </c>
    </row>
    <row r="58" spans="1:4" x14ac:dyDescent="0.25">
      <c r="A58">
        <v>60</v>
      </c>
      <c r="B58">
        <v>2980283193</v>
      </c>
      <c r="C58">
        <v>3100</v>
      </c>
      <c r="D58" t="s">
        <v>222</v>
      </c>
    </row>
    <row r="59" spans="1:4" x14ac:dyDescent="0.25">
      <c r="A59">
        <v>61</v>
      </c>
      <c r="B59">
        <v>2937557795</v>
      </c>
      <c r="C59">
        <v>3100</v>
      </c>
      <c r="D59" t="s">
        <v>100</v>
      </c>
    </row>
    <row r="60" spans="1:4" x14ac:dyDescent="0.25">
      <c r="A60">
        <v>62</v>
      </c>
      <c r="B60">
        <v>2893136620</v>
      </c>
      <c r="C60">
        <v>3100</v>
      </c>
      <c r="D60" t="s">
        <v>253</v>
      </c>
    </row>
    <row r="61" spans="1:4" x14ac:dyDescent="0.25">
      <c r="A61">
        <v>63</v>
      </c>
      <c r="B61">
        <v>1437957130</v>
      </c>
      <c r="C61">
        <v>3287.65</v>
      </c>
      <c r="D61" t="s">
        <v>179</v>
      </c>
    </row>
    <row r="62" spans="1:4" x14ac:dyDescent="0.25">
      <c r="A62">
        <v>64</v>
      </c>
      <c r="B62">
        <v>2895140765</v>
      </c>
      <c r="C62">
        <v>3121.38</v>
      </c>
      <c r="D62" t="s">
        <v>101</v>
      </c>
    </row>
    <row r="63" spans="1:4" x14ac:dyDescent="0.25">
      <c r="A63">
        <v>65</v>
      </c>
      <c r="B63">
        <v>2997864442</v>
      </c>
      <c r="C63">
        <v>3121.38</v>
      </c>
      <c r="D63" t="s">
        <v>98</v>
      </c>
    </row>
    <row r="64" spans="1:4" x14ac:dyDescent="0.25">
      <c r="A64">
        <v>66</v>
      </c>
      <c r="B64">
        <v>2757273150</v>
      </c>
      <c r="C64">
        <v>3121.38</v>
      </c>
      <c r="D64" t="s">
        <v>102</v>
      </c>
    </row>
    <row r="65" spans="1:4" x14ac:dyDescent="0.25">
      <c r="A65">
        <v>67</v>
      </c>
      <c r="B65">
        <v>2961073818</v>
      </c>
      <c r="C65">
        <v>6090.99</v>
      </c>
      <c r="D65" t="s">
        <v>103</v>
      </c>
    </row>
    <row r="66" spans="1:4" x14ac:dyDescent="0.25">
      <c r="A66">
        <v>69</v>
      </c>
      <c r="B66">
        <v>2937558015</v>
      </c>
      <c r="C66">
        <v>3396.3399999999997</v>
      </c>
      <c r="D66" t="s">
        <v>105</v>
      </c>
    </row>
    <row r="67" spans="1:4" x14ac:dyDescent="0.25">
      <c r="A67">
        <v>70</v>
      </c>
      <c r="B67">
        <v>2744843398</v>
      </c>
      <c r="C67">
        <v>2929.1699999999996</v>
      </c>
      <c r="D67" t="s">
        <v>114</v>
      </c>
    </row>
    <row r="68" spans="1:4" x14ac:dyDescent="0.25">
      <c r="A68">
        <v>71</v>
      </c>
      <c r="B68">
        <v>2791022792</v>
      </c>
      <c r="C68">
        <v>2929.1699999999996</v>
      </c>
      <c r="D68" t="s">
        <v>115</v>
      </c>
    </row>
    <row r="69" spans="1:4" x14ac:dyDescent="0.25">
      <c r="A69">
        <v>72</v>
      </c>
      <c r="B69">
        <v>2793660583</v>
      </c>
      <c r="C69">
        <v>2929.1699999999996</v>
      </c>
      <c r="D69" t="s">
        <v>108</v>
      </c>
    </row>
    <row r="70" spans="1:4" x14ac:dyDescent="0.25">
      <c r="A70">
        <v>73</v>
      </c>
      <c r="B70">
        <v>2923763366</v>
      </c>
      <c r="C70">
        <v>4177.5</v>
      </c>
      <c r="D70" t="s">
        <v>112</v>
      </c>
    </row>
    <row r="71" spans="1:4" x14ac:dyDescent="0.25">
      <c r="A71">
        <v>74</v>
      </c>
      <c r="B71">
        <v>2937557825</v>
      </c>
      <c r="C71">
        <v>4817.8900000000003</v>
      </c>
      <c r="D71" t="s">
        <v>182</v>
      </c>
    </row>
    <row r="72" spans="1:4" x14ac:dyDescent="0.25">
      <c r="A72">
        <v>75</v>
      </c>
      <c r="B72">
        <v>1122598876</v>
      </c>
      <c r="C72">
        <v>2333.7199999999998</v>
      </c>
      <c r="D72" t="s">
        <v>148</v>
      </c>
    </row>
    <row r="73" spans="1:4" x14ac:dyDescent="0.25">
      <c r="A73">
        <v>77</v>
      </c>
      <c r="B73">
        <v>2937556810</v>
      </c>
      <c r="C73">
        <v>3005.66</v>
      </c>
      <c r="D73" t="s">
        <v>122</v>
      </c>
    </row>
    <row r="74" spans="1:4" x14ac:dyDescent="0.25">
      <c r="A74">
        <v>78</v>
      </c>
      <c r="B74">
        <v>2943065359</v>
      </c>
      <c r="C74">
        <v>2929.1699999999996</v>
      </c>
      <c r="D74" t="s">
        <v>106</v>
      </c>
    </row>
    <row r="75" spans="1:4" x14ac:dyDescent="0.25">
      <c r="A75">
        <v>79</v>
      </c>
      <c r="B75">
        <v>2871810359</v>
      </c>
      <c r="C75">
        <v>2821.38</v>
      </c>
      <c r="D75" t="s">
        <v>39</v>
      </c>
    </row>
    <row r="76" spans="1:4" x14ac:dyDescent="0.25">
      <c r="A76">
        <v>80</v>
      </c>
      <c r="B76">
        <v>2881320432</v>
      </c>
      <c r="C76">
        <v>2719.33</v>
      </c>
      <c r="D76" t="s">
        <v>152</v>
      </c>
    </row>
    <row r="77" spans="1:4" x14ac:dyDescent="0.25">
      <c r="A77">
        <v>81</v>
      </c>
      <c r="B77" t="s">
        <v>213</v>
      </c>
      <c r="C77">
        <v>3005.66</v>
      </c>
      <c r="D77" t="s">
        <v>155</v>
      </c>
    </row>
    <row r="78" spans="1:4" x14ac:dyDescent="0.25">
      <c r="A78">
        <v>82</v>
      </c>
      <c r="B78">
        <v>2757258704</v>
      </c>
      <c r="C78">
        <v>2719.33</v>
      </c>
      <c r="D78" t="s">
        <v>203</v>
      </c>
    </row>
    <row r="79" spans="1:4" x14ac:dyDescent="0.25">
      <c r="A79">
        <v>83</v>
      </c>
      <c r="B79">
        <v>2937556780</v>
      </c>
      <c r="C79">
        <v>3005.66</v>
      </c>
      <c r="D79" t="s">
        <v>117</v>
      </c>
    </row>
    <row r="80" spans="1:4" x14ac:dyDescent="0.25">
      <c r="A80">
        <v>84</v>
      </c>
      <c r="B80">
        <v>2949423818</v>
      </c>
      <c r="C80">
        <v>3396.3399999999997</v>
      </c>
      <c r="D80" t="s">
        <v>439</v>
      </c>
    </row>
    <row r="81" spans="1:4" x14ac:dyDescent="0.25">
      <c r="A81">
        <v>85</v>
      </c>
      <c r="B81">
        <v>1482002876</v>
      </c>
      <c r="C81">
        <v>2821.38</v>
      </c>
      <c r="D81" t="s">
        <v>121</v>
      </c>
    </row>
    <row r="82" spans="1:4" x14ac:dyDescent="0.25">
      <c r="A82">
        <v>86</v>
      </c>
      <c r="B82">
        <v>2867730926</v>
      </c>
      <c r="C82">
        <v>2219.33</v>
      </c>
      <c r="D82" t="s">
        <v>119</v>
      </c>
    </row>
    <row r="83" spans="1:4" x14ac:dyDescent="0.25">
      <c r="A83">
        <v>87</v>
      </c>
      <c r="B83">
        <v>1180717126</v>
      </c>
      <c r="C83">
        <v>2719.33</v>
      </c>
      <c r="D83" t="s">
        <v>154</v>
      </c>
    </row>
    <row r="84" spans="1:4" x14ac:dyDescent="0.25">
      <c r="A84">
        <v>88</v>
      </c>
      <c r="B84">
        <v>1126231039</v>
      </c>
      <c r="C84">
        <v>2719.33</v>
      </c>
      <c r="D84" t="s">
        <v>176</v>
      </c>
    </row>
    <row r="85" spans="1:4" x14ac:dyDescent="0.25">
      <c r="C85" s="37">
        <f>SUM(C4:C84)</f>
        <v>393845.08999999997</v>
      </c>
    </row>
    <row r="89" spans="1:4" ht="15.75" x14ac:dyDescent="0.25">
      <c r="A89" s="2">
        <v>15</v>
      </c>
      <c r="B89" s="47"/>
      <c r="C89">
        <v>4199.22</v>
      </c>
      <c r="D89" t="s">
        <v>58</v>
      </c>
    </row>
    <row r="90" spans="1:4" x14ac:dyDescent="0.25">
      <c r="A90">
        <v>29</v>
      </c>
      <c r="B90" s="47"/>
      <c r="C90">
        <v>3864.44</v>
      </c>
      <c r="D90" t="s">
        <v>445</v>
      </c>
    </row>
    <row r="91" spans="1:4" x14ac:dyDescent="0.25">
      <c r="A91">
        <v>49</v>
      </c>
      <c r="B91" s="47"/>
      <c r="C91">
        <v>3047.04</v>
      </c>
      <c r="D91" t="s">
        <v>87</v>
      </c>
    </row>
    <row r="92" spans="1:4" x14ac:dyDescent="0.25">
      <c r="A92">
        <v>54</v>
      </c>
      <c r="B92" s="47"/>
      <c r="C92">
        <v>4669.33</v>
      </c>
      <c r="D92" t="s">
        <v>302</v>
      </c>
    </row>
    <row r="93" spans="1:4" x14ac:dyDescent="0.25">
      <c r="A93">
        <v>68</v>
      </c>
      <c r="B93" s="47"/>
      <c r="C93">
        <v>2699.73</v>
      </c>
      <c r="D93" t="s">
        <v>172</v>
      </c>
    </row>
    <row r="94" spans="1:4" x14ac:dyDescent="0.25">
      <c r="C94" s="37">
        <f>SUM(C89:C93)</f>
        <v>18479.760000000002</v>
      </c>
    </row>
    <row r="96" spans="1:4" s="48" customFormat="1" x14ac:dyDescent="0.25">
      <c r="A96" s="48">
        <v>41</v>
      </c>
      <c r="B96" s="48">
        <v>1124315510</v>
      </c>
      <c r="C96" s="48">
        <v>2719.33</v>
      </c>
      <c r="D96" s="48" t="s">
        <v>153</v>
      </c>
    </row>
    <row r="97" spans="1:19" s="48" customFormat="1" x14ac:dyDescent="0.25">
      <c r="A97" s="48">
        <v>76</v>
      </c>
      <c r="B97" s="48">
        <v>2937557523</v>
      </c>
      <c r="C97" s="48">
        <v>3269.01</v>
      </c>
      <c r="D97" s="48" t="s">
        <v>110</v>
      </c>
    </row>
    <row r="98" spans="1:19" x14ac:dyDescent="0.25">
      <c r="C98" s="37">
        <f>SUM(C96:C97)</f>
        <v>5988.34</v>
      </c>
    </row>
    <row r="100" spans="1:19" x14ac:dyDescent="0.25">
      <c r="C100" s="37">
        <f>C85+C94+C98</f>
        <v>418313.19</v>
      </c>
    </row>
    <row r="101" spans="1:19" x14ac:dyDescent="0.25">
      <c r="A101" s="42" t="s">
        <v>0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</row>
    <row r="102" spans="1:19" x14ac:dyDescent="0.25">
      <c r="A102" s="42" t="s">
        <v>479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</row>
    <row r="103" spans="1:19" x14ac:dyDescent="0.25">
      <c r="A103" s="42" t="s">
        <v>125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</row>
    <row r="104" spans="1:19" x14ac:dyDescent="0.25">
      <c r="A104" s="43" t="s">
        <v>126</v>
      </c>
      <c r="B104" s="44" t="s">
        <v>20</v>
      </c>
      <c r="C104" s="43" t="s">
        <v>8</v>
      </c>
      <c r="D104" s="43" t="s">
        <v>2</v>
      </c>
    </row>
    <row r="105" spans="1:19" ht="15.75" x14ac:dyDescent="0.25">
      <c r="A105" s="2">
        <v>1</v>
      </c>
      <c r="C105">
        <v>1451.75</v>
      </c>
      <c r="D105" s="2" t="s">
        <v>131</v>
      </c>
    </row>
    <row r="106" spans="1:19" ht="15.75" x14ac:dyDescent="0.25">
      <c r="A106" s="2">
        <v>2</v>
      </c>
      <c r="C106">
        <v>2096.8200000000002</v>
      </c>
      <c r="D106" s="2" t="s">
        <v>132</v>
      </c>
    </row>
    <row r="107" spans="1:19" ht="15.75" x14ac:dyDescent="0.25">
      <c r="A107" s="2">
        <v>3</v>
      </c>
      <c r="C107">
        <v>2537.38</v>
      </c>
      <c r="D107" s="2" t="s">
        <v>133</v>
      </c>
    </row>
    <row r="108" spans="1:19" ht="15.75" x14ac:dyDescent="0.25">
      <c r="A108" s="2">
        <v>4</v>
      </c>
      <c r="C108">
        <v>1836.8</v>
      </c>
      <c r="D108" s="2" t="s">
        <v>134</v>
      </c>
    </row>
    <row r="109" spans="1:19" ht="15.75" x14ac:dyDescent="0.25">
      <c r="A109" s="2">
        <v>5</v>
      </c>
      <c r="C109">
        <v>1758.94</v>
      </c>
      <c r="D109" s="2" t="s">
        <v>135</v>
      </c>
    </row>
    <row r="110" spans="1:19" ht="15.75" x14ac:dyDescent="0.25">
      <c r="A110" s="2">
        <v>6</v>
      </c>
      <c r="C110">
        <v>2167.02</v>
      </c>
      <c r="D110" s="2" t="s">
        <v>136</v>
      </c>
    </row>
    <row r="111" spans="1:19" ht="15.75" x14ac:dyDescent="0.25">
      <c r="A111" s="2">
        <v>7</v>
      </c>
      <c r="C111">
        <v>1918.42</v>
      </c>
      <c r="D111" s="2" t="s">
        <v>137</v>
      </c>
    </row>
    <row r="112" spans="1:19" ht="15.75" x14ac:dyDescent="0.25">
      <c r="A112" s="2">
        <v>8</v>
      </c>
      <c r="C112">
        <v>2757.66</v>
      </c>
      <c r="D112" s="2" t="s">
        <v>138</v>
      </c>
    </row>
    <row r="113" spans="1:4" ht="15.75" x14ac:dyDescent="0.25">
      <c r="A113" s="2">
        <v>9</v>
      </c>
      <c r="C113">
        <v>2913.39</v>
      </c>
      <c r="D113" s="2" t="s">
        <v>139</v>
      </c>
    </row>
    <row r="114" spans="1:4" ht="15.75" x14ac:dyDescent="0.25">
      <c r="A114" s="2">
        <v>10</v>
      </c>
      <c r="C114">
        <v>1561.26</v>
      </c>
      <c r="D114" s="2" t="s">
        <v>140</v>
      </c>
    </row>
    <row r="115" spans="1:4" ht="15.75" x14ac:dyDescent="0.25">
      <c r="A115" s="2">
        <v>11</v>
      </c>
      <c r="C115">
        <v>3396.35</v>
      </c>
      <c r="D115" s="2" t="s">
        <v>141</v>
      </c>
    </row>
    <row r="116" spans="1:4" ht="15.75" x14ac:dyDescent="0.25">
      <c r="A116" s="2">
        <v>12</v>
      </c>
      <c r="C116">
        <v>3005.66</v>
      </c>
      <c r="D116" s="2" t="s">
        <v>142</v>
      </c>
    </row>
    <row r="117" spans="1:4" ht="15.75" x14ac:dyDescent="0.25">
      <c r="A117" s="2">
        <v>13</v>
      </c>
      <c r="C117">
        <v>1327.91</v>
      </c>
      <c r="D117" s="2" t="s">
        <v>247</v>
      </c>
    </row>
    <row r="118" spans="1:4" ht="15.75" x14ac:dyDescent="0.25">
      <c r="A118" s="2">
        <v>14</v>
      </c>
      <c r="C118">
        <v>2719.33</v>
      </c>
      <c r="D118" s="2" t="s">
        <v>177</v>
      </c>
    </row>
    <row r="119" spans="1:4" ht="15.75" x14ac:dyDescent="0.25">
      <c r="A119" s="2">
        <v>15</v>
      </c>
      <c r="C119">
        <v>2421.84</v>
      </c>
      <c r="D119" s="2" t="s">
        <v>111</v>
      </c>
    </row>
    <row r="120" spans="1:4" ht="15.75" x14ac:dyDescent="0.25">
      <c r="A120" s="2">
        <v>16</v>
      </c>
      <c r="C120">
        <v>3018.13</v>
      </c>
      <c r="D120" s="2" t="s">
        <v>180</v>
      </c>
    </row>
    <row r="121" spans="1:4" ht="15.75" x14ac:dyDescent="0.25">
      <c r="A121" s="2">
        <v>17</v>
      </c>
      <c r="C121">
        <v>3018.13</v>
      </c>
      <c r="D121" s="2" t="s">
        <v>170</v>
      </c>
    </row>
    <row r="122" spans="1:4" x14ac:dyDescent="0.25">
      <c r="C122" s="37">
        <f>SUM(C105:C121)</f>
        <v>39906.789999999994</v>
      </c>
    </row>
    <row r="124" spans="1:4" x14ac:dyDescent="0.25">
      <c r="A124" s="42" t="s">
        <v>0</v>
      </c>
    </row>
    <row r="125" spans="1:4" x14ac:dyDescent="0.25">
      <c r="A125" s="42" t="s">
        <v>479</v>
      </c>
    </row>
    <row r="126" spans="1:4" x14ac:dyDescent="0.25">
      <c r="A126" s="42" t="s">
        <v>144</v>
      </c>
    </row>
    <row r="127" spans="1:4" x14ac:dyDescent="0.25">
      <c r="A127" s="43" t="s">
        <v>126</v>
      </c>
      <c r="B127" s="44" t="s">
        <v>20</v>
      </c>
      <c r="C127" s="43" t="s">
        <v>8</v>
      </c>
      <c r="D127" s="43" t="s">
        <v>2</v>
      </c>
    </row>
    <row r="128" spans="1:4" x14ac:dyDescent="0.25">
      <c r="A128">
        <v>1</v>
      </c>
      <c r="B128">
        <v>1126238610</v>
      </c>
      <c r="C128">
        <v>1561.26</v>
      </c>
      <c r="D128" t="s">
        <v>150</v>
      </c>
    </row>
    <row r="129" spans="1:4" x14ac:dyDescent="0.25">
      <c r="A129">
        <v>2</v>
      </c>
      <c r="B129">
        <v>1500399124</v>
      </c>
      <c r="C129">
        <v>3067.32</v>
      </c>
      <c r="D129" t="s">
        <v>188</v>
      </c>
    </row>
    <row r="130" spans="1:4" x14ac:dyDescent="0.25">
      <c r="A130">
        <v>3</v>
      </c>
      <c r="B130" t="s">
        <v>220</v>
      </c>
      <c r="C130">
        <v>2209.7399999999998</v>
      </c>
      <c r="D130" t="s">
        <v>215</v>
      </c>
    </row>
    <row r="131" spans="1:4" x14ac:dyDescent="0.25">
      <c r="A131">
        <v>4</v>
      </c>
      <c r="B131" t="s">
        <v>212</v>
      </c>
      <c r="C131">
        <v>3686.2</v>
      </c>
      <c r="D131" t="s">
        <v>207</v>
      </c>
    </row>
    <row r="132" spans="1:4" x14ac:dyDescent="0.25">
      <c r="A132">
        <v>5</v>
      </c>
      <c r="B132" t="s">
        <v>235</v>
      </c>
      <c r="C132">
        <v>3018.13</v>
      </c>
      <c r="D132" t="s">
        <v>233</v>
      </c>
    </row>
    <row r="133" spans="1:4" x14ac:dyDescent="0.25">
      <c r="A133">
        <v>6</v>
      </c>
      <c r="B133">
        <v>1510219935</v>
      </c>
      <c r="C133">
        <v>2421.84</v>
      </c>
      <c r="D133" t="s">
        <v>239</v>
      </c>
    </row>
    <row r="134" spans="1:4" x14ac:dyDescent="0.25">
      <c r="A134">
        <v>7</v>
      </c>
      <c r="B134" t="s">
        <v>278</v>
      </c>
      <c r="C134">
        <v>3000</v>
      </c>
      <c r="D134" t="s">
        <v>240</v>
      </c>
    </row>
    <row r="135" spans="1:4" x14ac:dyDescent="0.25">
      <c r="A135">
        <v>8</v>
      </c>
      <c r="B135" t="s">
        <v>284</v>
      </c>
      <c r="C135">
        <v>3000.04</v>
      </c>
      <c r="D135" t="s">
        <v>262</v>
      </c>
    </row>
    <row r="136" spans="1:4" x14ac:dyDescent="0.25">
      <c r="A136">
        <v>10</v>
      </c>
      <c r="B136" t="s">
        <v>277</v>
      </c>
      <c r="C136">
        <v>1601.7</v>
      </c>
      <c r="D136" t="s">
        <v>272</v>
      </c>
    </row>
    <row r="137" spans="1:4" x14ac:dyDescent="0.25">
      <c r="A137">
        <v>11</v>
      </c>
      <c r="B137" t="s">
        <v>285</v>
      </c>
      <c r="C137">
        <v>2200.0600000000004</v>
      </c>
      <c r="D137" t="s">
        <v>273</v>
      </c>
    </row>
    <row r="138" spans="1:4" x14ac:dyDescent="0.25">
      <c r="A138">
        <v>12</v>
      </c>
      <c r="B138" t="s">
        <v>473</v>
      </c>
      <c r="C138">
        <v>3864.44</v>
      </c>
      <c r="D138" t="s">
        <v>274</v>
      </c>
    </row>
    <row r="139" spans="1:4" x14ac:dyDescent="0.25">
      <c r="A139">
        <v>14</v>
      </c>
      <c r="B139">
        <v>1510219846</v>
      </c>
      <c r="C139">
        <v>2700</v>
      </c>
      <c r="D139" t="s">
        <v>279</v>
      </c>
    </row>
    <row r="140" spans="1:4" x14ac:dyDescent="0.25">
      <c r="A140">
        <v>15</v>
      </c>
      <c r="B140">
        <v>1510219897</v>
      </c>
      <c r="C140">
        <v>2700</v>
      </c>
      <c r="D140" t="s">
        <v>283</v>
      </c>
    </row>
    <row r="141" spans="1:4" x14ac:dyDescent="0.25">
      <c r="A141">
        <v>16</v>
      </c>
      <c r="B141">
        <v>1510219960</v>
      </c>
      <c r="C141">
        <v>2421.84</v>
      </c>
      <c r="D141" t="s">
        <v>401</v>
      </c>
    </row>
    <row r="142" spans="1:4" x14ac:dyDescent="0.25">
      <c r="A142">
        <v>17</v>
      </c>
      <c r="B142" t="s">
        <v>471</v>
      </c>
      <c r="C142">
        <v>2719.33</v>
      </c>
      <c r="D142" t="s">
        <v>412</v>
      </c>
    </row>
    <row r="143" spans="1:4" x14ac:dyDescent="0.25">
      <c r="A143">
        <v>18</v>
      </c>
      <c r="B143">
        <v>1510219919</v>
      </c>
      <c r="C143">
        <v>1800</v>
      </c>
      <c r="D143" t="s">
        <v>413</v>
      </c>
    </row>
    <row r="144" spans="1:4" x14ac:dyDescent="0.25">
      <c r="A144">
        <v>19</v>
      </c>
      <c r="B144" t="s">
        <v>467</v>
      </c>
      <c r="C144">
        <v>3209.74</v>
      </c>
      <c r="D144" t="s">
        <v>416</v>
      </c>
    </row>
    <row r="145" spans="1:4" x14ac:dyDescent="0.25">
      <c r="A145">
        <v>20</v>
      </c>
      <c r="B145" t="s">
        <v>426</v>
      </c>
      <c r="C145">
        <v>2821.38</v>
      </c>
      <c r="D145" t="s">
        <v>422</v>
      </c>
    </row>
    <row r="146" spans="1:4" x14ac:dyDescent="0.25">
      <c r="A146">
        <v>21</v>
      </c>
      <c r="B146" t="s">
        <v>425</v>
      </c>
      <c r="C146">
        <v>3100</v>
      </c>
      <c r="D146" t="s">
        <v>424</v>
      </c>
    </row>
    <row r="147" spans="1:4" x14ac:dyDescent="0.25">
      <c r="A147">
        <v>23</v>
      </c>
      <c r="B147" t="s">
        <v>435</v>
      </c>
      <c r="C147">
        <v>3500</v>
      </c>
      <c r="D147" t="s">
        <v>432</v>
      </c>
    </row>
    <row r="148" spans="1:4" x14ac:dyDescent="0.25">
      <c r="A148">
        <v>24</v>
      </c>
      <c r="B148" t="s">
        <v>472</v>
      </c>
      <c r="C148">
        <v>3000</v>
      </c>
      <c r="D148" t="s">
        <v>434</v>
      </c>
    </row>
    <row r="149" spans="1:4" x14ac:dyDescent="0.25">
      <c r="A149">
        <v>25</v>
      </c>
      <c r="B149" t="s">
        <v>478</v>
      </c>
      <c r="C149">
        <v>2500</v>
      </c>
      <c r="D149" t="s">
        <v>437</v>
      </c>
    </row>
    <row r="150" spans="1:4" x14ac:dyDescent="0.25">
      <c r="A150">
        <v>29</v>
      </c>
      <c r="B150" t="s">
        <v>480</v>
      </c>
      <c r="C150">
        <v>2719.33</v>
      </c>
      <c r="D150" t="s">
        <v>450</v>
      </c>
    </row>
    <row r="151" spans="1:4" x14ac:dyDescent="0.25">
      <c r="A151">
        <v>31</v>
      </c>
      <c r="B151" t="s">
        <v>454</v>
      </c>
      <c r="C151">
        <v>3864.44</v>
      </c>
      <c r="D151" t="s">
        <v>453</v>
      </c>
    </row>
    <row r="152" spans="1:4" x14ac:dyDescent="0.25">
      <c r="A152">
        <v>32</v>
      </c>
      <c r="B152" t="s">
        <v>476</v>
      </c>
      <c r="C152">
        <v>2000</v>
      </c>
      <c r="D152" t="s">
        <v>458</v>
      </c>
    </row>
    <row r="153" spans="1:4" x14ac:dyDescent="0.25">
      <c r="A153">
        <v>33</v>
      </c>
      <c r="B153" t="s">
        <v>485</v>
      </c>
      <c r="C153">
        <v>3000</v>
      </c>
      <c r="D153" t="s">
        <v>460</v>
      </c>
    </row>
    <row r="154" spans="1:4" x14ac:dyDescent="0.25">
      <c r="A154">
        <v>34</v>
      </c>
      <c r="B154">
        <v>1158518688</v>
      </c>
      <c r="C154">
        <v>3209.74</v>
      </c>
      <c r="D154" t="s">
        <v>36</v>
      </c>
    </row>
    <row r="155" spans="1:4" x14ac:dyDescent="0.25">
      <c r="A155">
        <v>35</v>
      </c>
      <c r="B155">
        <v>1537707576</v>
      </c>
      <c r="C155">
        <v>3100</v>
      </c>
      <c r="D155" t="s">
        <v>462</v>
      </c>
    </row>
    <row r="156" spans="1:4" x14ac:dyDescent="0.25">
      <c r="A156">
        <v>37</v>
      </c>
      <c r="B156">
        <v>1525046028</v>
      </c>
      <c r="C156">
        <v>4000</v>
      </c>
      <c r="D156" t="s">
        <v>464</v>
      </c>
    </row>
    <row r="157" spans="1:4" x14ac:dyDescent="0.25">
      <c r="A157">
        <v>39</v>
      </c>
      <c r="B157">
        <v>1547952473</v>
      </c>
      <c r="C157">
        <v>2200.0600000000004</v>
      </c>
      <c r="D157" t="s">
        <v>505</v>
      </c>
    </row>
    <row r="158" spans="1:4" x14ac:dyDescent="0.25">
      <c r="C158" s="37">
        <f>SUM(C128:C157)</f>
        <v>84196.590000000011</v>
      </c>
    </row>
    <row r="161" spans="1:4" x14ac:dyDescent="0.25">
      <c r="A161">
        <v>9</v>
      </c>
      <c r="B161" s="47"/>
      <c r="C161">
        <v>2821.38</v>
      </c>
      <c r="D161" t="s">
        <v>271</v>
      </c>
    </row>
    <row r="162" spans="1:4" x14ac:dyDescent="0.25">
      <c r="A162">
        <v>13</v>
      </c>
      <c r="B162" s="47"/>
      <c r="C162">
        <v>868.77</v>
      </c>
      <c r="D162" t="s">
        <v>275</v>
      </c>
    </row>
    <row r="163" spans="1:4" x14ac:dyDescent="0.25">
      <c r="A163">
        <v>22</v>
      </c>
      <c r="B163" s="47"/>
      <c r="C163">
        <v>1921.8400000000001</v>
      </c>
      <c r="D163" t="s">
        <v>431</v>
      </c>
    </row>
    <row r="164" spans="1:4" x14ac:dyDescent="0.25">
      <c r="A164">
        <v>26</v>
      </c>
      <c r="B164" s="47"/>
      <c r="C164">
        <v>700.01</v>
      </c>
      <c r="D164" t="s">
        <v>442</v>
      </c>
    </row>
    <row r="165" spans="1:4" x14ac:dyDescent="0.25">
      <c r="A165">
        <v>28</v>
      </c>
      <c r="B165" s="47"/>
      <c r="C165">
        <v>901.69999999999993</v>
      </c>
      <c r="D165" t="s">
        <v>444</v>
      </c>
    </row>
    <row r="166" spans="1:4" x14ac:dyDescent="0.25">
      <c r="A166">
        <v>30</v>
      </c>
      <c r="B166" s="47"/>
      <c r="C166">
        <v>2929.1699999999996</v>
      </c>
      <c r="D166" t="s">
        <v>451</v>
      </c>
    </row>
    <row r="167" spans="1:4" x14ac:dyDescent="0.25">
      <c r="A167">
        <v>36</v>
      </c>
      <c r="B167" s="47"/>
      <c r="C167">
        <v>2500.39</v>
      </c>
      <c r="D167" t="s">
        <v>463</v>
      </c>
    </row>
    <row r="168" spans="1:4" x14ac:dyDescent="0.25">
      <c r="A168">
        <v>38</v>
      </c>
      <c r="B168" s="47"/>
      <c r="C168">
        <v>2600.0300000000002</v>
      </c>
      <c r="D168" t="s">
        <v>466</v>
      </c>
    </row>
    <row r="169" spans="1:4" x14ac:dyDescent="0.25">
      <c r="C169" s="37">
        <f>SUM(C161:C168)</f>
        <v>15243.289999999999</v>
      </c>
    </row>
    <row r="172" spans="1:4" s="48" customFormat="1" x14ac:dyDescent="0.25">
      <c r="A172" s="48">
        <v>27</v>
      </c>
      <c r="B172" s="48" t="s">
        <v>470</v>
      </c>
      <c r="C172" s="48">
        <v>2200.0100000000002</v>
      </c>
      <c r="D172" s="48" t="s">
        <v>443</v>
      </c>
    </row>
    <row r="173" spans="1:4" x14ac:dyDescent="0.25">
      <c r="C173" s="37">
        <f>SUM(C172)</f>
        <v>2200.0100000000002</v>
      </c>
    </row>
    <row r="174" spans="1:4" x14ac:dyDescent="0.25">
      <c r="C174" s="37"/>
    </row>
    <row r="175" spans="1:4" x14ac:dyDescent="0.25">
      <c r="C175" s="37">
        <f>C158+C169+C173</f>
        <v>101639.89</v>
      </c>
    </row>
    <row r="177" spans="1:21" x14ac:dyDescent="0.25">
      <c r="A177" s="42" t="s">
        <v>0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1:21" x14ac:dyDescent="0.25">
      <c r="A178" s="42" t="s">
        <v>503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1:21" x14ac:dyDescent="0.25">
      <c r="A179" s="42" t="s">
        <v>490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1:21" x14ac:dyDescent="0.25">
      <c r="A180" s="43" t="s">
        <v>126</v>
      </c>
      <c r="B180" s="44" t="s">
        <v>20</v>
      </c>
      <c r="C180" s="43" t="s">
        <v>8</v>
      </c>
      <c r="D180" s="43" t="s">
        <v>2</v>
      </c>
    </row>
    <row r="181" spans="1:21" ht="15.75" x14ac:dyDescent="0.25">
      <c r="A181">
        <v>1</v>
      </c>
      <c r="C181">
        <v>1344</v>
      </c>
      <c r="D181" s="2" t="s">
        <v>491</v>
      </c>
    </row>
    <row r="182" spans="1:21" ht="15.75" x14ac:dyDescent="0.25">
      <c r="A182">
        <v>2</v>
      </c>
      <c r="C182">
        <v>1323</v>
      </c>
      <c r="D182" s="2" t="s">
        <v>494</v>
      </c>
    </row>
    <row r="183" spans="1:21" ht="15.75" x14ac:dyDescent="0.25">
      <c r="A183">
        <v>3</v>
      </c>
      <c r="C183">
        <v>1400</v>
      </c>
      <c r="D183" s="2" t="s">
        <v>495</v>
      </c>
    </row>
    <row r="184" spans="1:21" ht="15.75" x14ac:dyDescent="0.25">
      <c r="A184">
        <v>4</v>
      </c>
      <c r="C184">
        <v>1400</v>
      </c>
      <c r="D184" s="2" t="s">
        <v>496</v>
      </c>
    </row>
    <row r="185" spans="1:21" ht="15.75" x14ac:dyDescent="0.25">
      <c r="A185">
        <v>5</v>
      </c>
      <c r="C185">
        <v>1000</v>
      </c>
      <c r="D185" s="2" t="s">
        <v>497</v>
      </c>
    </row>
    <row r="186" spans="1:21" ht="15.75" x14ac:dyDescent="0.25">
      <c r="A186">
        <v>6</v>
      </c>
      <c r="C186">
        <v>1000</v>
      </c>
      <c r="D186" s="2" t="s">
        <v>498</v>
      </c>
    </row>
    <row r="187" spans="1:21" ht="15.75" x14ac:dyDescent="0.25">
      <c r="A187">
        <v>7</v>
      </c>
      <c r="C187">
        <v>1344</v>
      </c>
      <c r="D187" s="2" t="s">
        <v>499</v>
      </c>
    </row>
    <row r="188" spans="1:21" ht="15.75" x14ac:dyDescent="0.25">
      <c r="A188">
        <v>8</v>
      </c>
      <c r="C188">
        <v>1400</v>
      </c>
      <c r="D188" s="2" t="s">
        <v>500</v>
      </c>
    </row>
    <row r="189" spans="1:21" ht="15.75" x14ac:dyDescent="0.25">
      <c r="A189">
        <v>9</v>
      </c>
      <c r="C189">
        <v>1206</v>
      </c>
      <c r="D189" s="2" t="s">
        <v>510</v>
      </c>
    </row>
    <row r="190" spans="1:21" x14ac:dyDescent="0.25">
      <c r="C190" s="37">
        <f>SUM(C181:C189)</f>
        <v>11417</v>
      </c>
    </row>
    <row r="194" spans="1:19" x14ac:dyDescent="0.25">
      <c r="A194" s="42" t="s">
        <v>0</v>
      </c>
    </row>
    <row r="195" spans="1:19" x14ac:dyDescent="0.25">
      <c r="A195" s="42" t="s">
        <v>503</v>
      </c>
    </row>
    <row r="196" spans="1:19" x14ac:dyDescent="0.25">
      <c r="A196" s="42" t="s">
        <v>490</v>
      </c>
    </row>
    <row r="197" spans="1:19" x14ac:dyDescent="0.25">
      <c r="A197" s="43" t="s">
        <v>126</v>
      </c>
      <c r="B197" s="44" t="s">
        <v>20</v>
      </c>
      <c r="C197" s="43" t="s">
        <v>8</v>
      </c>
      <c r="D197" s="43" t="s">
        <v>2</v>
      </c>
    </row>
    <row r="198" spans="1:19" x14ac:dyDescent="0.25">
      <c r="A198">
        <v>1</v>
      </c>
      <c r="C198">
        <v>1086.8800000000001</v>
      </c>
      <c r="D198" t="s">
        <v>501</v>
      </c>
    </row>
    <row r="199" spans="1:19" x14ac:dyDescent="0.25">
      <c r="A199">
        <v>2</v>
      </c>
      <c r="C199">
        <v>1000</v>
      </c>
      <c r="D199" t="s">
        <v>502</v>
      </c>
    </row>
    <row r="200" spans="1:19" x14ac:dyDescent="0.25">
      <c r="A200">
        <v>3</v>
      </c>
      <c r="C200">
        <v>1667</v>
      </c>
      <c r="D200" t="s">
        <v>511</v>
      </c>
    </row>
    <row r="201" spans="1:19" x14ac:dyDescent="0.25">
      <c r="C201" s="37">
        <f>SUM(C198:C200)</f>
        <v>3753.88</v>
      </c>
    </row>
    <row r="205" spans="1:19" ht="15.75" x14ac:dyDescent="0.25">
      <c r="A205" s="16" t="s">
        <v>0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</row>
    <row r="206" spans="1:19" ht="15.75" x14ac:dyDescent="0.25">
      <c r="A206" s="16" t="s">
        <v>479</v>
      </c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</row>
    <row r="207" spans="1:19" x14ac:dyDescent="0.25">
      <c r="A207" s="43" t="s">
        <v>126</v>
      </c>
      <c r="B207" s="44" t="s">
        <v>20</v>
      </c>
      <c r="C207" s="43" t="s">
        <v>8</v>
      </c>
      <c r="D207" s="43" t="s">
        <v>2</v>
      </c>
    </row>
    <row r="208" spans="1:19" ht="15.75" x14ac:dyDescent="0.25">
      <c r="A208" s="40">
        <v>1</v>
      </c>
      <c r="B208">
        <v>1164481909</v>
      </c>
      <c r="C208">
        <v>9304.630000000001</v>
      </c>
      <c r="D208" s="2" t="s">
        <v>186</v>
      </c>
    </row>
    <row r="209" spans="1:4" ht="15.75" x14ac:dyDescent="0.25">
      <c r="A209" s="40">
        <v>2</v>
      </c>
      <c r="B209">
        <v>2937557140</v>
      </c>
      <c r="C209">
        <v>3600</v>
      </c>
      <c r="D209" s="2" t="s">
        <v>158</v>
      </c>
    </row>
    <row r="210" spans="1:4" ht="15.75" x14ac:dyDescent="0.25">
      <c r="A210" s="40">
        <v>5</v>
      </c>
      <c r="B210">
        <v>2997744404</v>
      </c>
      <c r="C210">
        <v>4669.33</v>
      </c>
      <c r="D210" s="2" t="s">
        <v>206</v>
      </c>
    </row>
    <row r="211" spans="1:4" ht="15.75" x14ac:dyDescent="0.25">
      <c r="A211" s="40">
        <v>7</v>
      </c>
      <c r="B211">
        <v>2948408947</v>
      </c>
      <c r="C211">
        <v>1631.6</v>
      </c>
      <c r="D211" s="2" t="s">
        <v>161</v>
      </c>
    </row>
    <row r="212" spans="1:4" ht="15.75" x14ac:dyDescent="0.25">
      <c r="A212" s="40">
        <v>8</v>
      </c>
      <c r="B212">
        <v>2937556756</v>
      </c>
      <c r="C212">
        <v>2719.33</v>
      </c>
      <c r="D212" s="2" t="s">
        <v>163</v>
      </c>
    </row>
    <row r="213" spans="1:4" ht="15.75" x14ac:dyDescent="0.25">
      <c r="A213" s="40">
        <v>9</v>
      </c>
      <c r="B213">
        <v>2841395327</v>
      </c>
      <c r="C213">
        <v>2719.33</v>
      </c>
      <c r="D213" s="3" t="s">
        <v>164</v>
      </c>
    </row>
    <row r="214" spans="1:4" x14ac:dyDescent="0.25">
      <c r="C214" s="37">
        <f>SUM(C208:C213)</f>
        <v>24644.22</v>
      </c>
    </row>
    <row r="217" spans="1:4" ht="15.75" x14ac:dyDescent="0.25">
      <c r="A217" s="40">
        <v>3</v>
      </c>
      <c r="B217" s="47"/>
      <c r="C217">
        <v>3600</v>
      </c>
      <c r="D217" s="2" t="s">
        <v>159</v>
      </c>
    </row>
    <row r="218" spans="1:4" ht="15.75" x14ac:dyDescent="0.25">
      <c r="A218" s="40">
        <v>4</v>
      </c>
      <c r="B218" s="47"/>
      <c r="C218">
        <v>3005.66</v>
      </c>
      <c r="D218" s="2" t="s">
        <v>28</v>
      </c>
    </row>
    <row r="219" spans="1:4" ht="15.75" x14ac:dyDescent="0.25">
      <c r="A219" s="40">
        <v>6</v>
      </c>
      <c r="B219" s="47"/>
      <c r="C219">
        <v>3209.74</v>
      </c>
      <c r="D219" s="2" t="s">
        <v>427</v>
      </c>
    </row>
    <row r="220" spans="1:4" x14ac:dyDescent="0.25">
      <c r="C220" s="37">
        <f>SUM(C217:C219)</f>
        <v>9815.4</v>
      </c>
    </row>
    <row r="222" spans="1:4" s="48" customFormat="1" ht="15.75" x14ac:dyDescent="0.25">
      <c r="A222" s="50">
        <v>10</v>
      </c>
      <c r="B222" s="48">
        <v>2945780837</v>
      </c>
      <c r="C222" s="48">
        <v>2719.33</v>
      </c>
      <c r="D222" s="49" t="s">
        <v>149</v>
      </c>
    </row>
    <row r="223" spans="1:4" x14ac:dyDescent="0.25">
      <c r="C223" s="37">
        <f>SUM(C222)</f>
        <v>2719.33</v>
      </c>
    </row>
    <row r="224" spans="1:4" x14ac:dyDescent="0.25">
      <c r="C224" s="37"/>
    </row>
    <row r="225" spans="1:19" x14ac:dyDescent="0.25">
      <c r="C225" s="37">
        <f>C214+C220+C223</f>
        <v>37178.950000000004</v>
      </c>
    </row>
    <row r="228" spans="1:19" x14ac:dyDescent="0.25">
      <c r="A228" s="42" t="s">
        <v>0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</row>
    <row r="229" spans="1:19" x14ac:dyDescent="0.25">
      <c r="A229" s="42" t="s">
        <v>479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</row>
    <row r="230" spans="1:19" x14ac:dyDescent="0.25">
      <c r="A230" s="42" t="s">
        <v>166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</row>
    <row r="231" spans="1:19" x14ac:dyDescent="0.25">
      <c r="A231" s="43" t="s">
        <v>126</v>
      </c>
      <c r="B231" s="44" t="s">
        <v>20</v>
      </c>
      <c r="C231" s="43" t="s">
        <v>8</v>
      </c>
      <c r="D231" s="43" t="s">
        <v>2</v>
      </c>
    </row>
    <row r="232" spans="1:19" x14ac:dyDescent="0.25">
      <c r="A232">
        <v>1</v>
      </c>
      <c r="B232">
        <v>2907080204</v>
      </c>
      <c r="C232">
        <v>3018.13</v>
      </c>
      <c r="D232" t="s">
        <v>169</v>
      </c>
    </row>
    <row r="233" spans="1:19" x14ac:dyDescent="0.25">
      <c r="A233">
        <v>2</v>
      </c>
      <c r="B233">
        <v>2953766535</v>
      </c>
      <c r="C233">
        <v>3600</v>
      </c>
      <c r="D233" t="s">
        <v>181</v>
      </c>
    </row>
    <row r="234" spans="1:19" x14ac:dyDescent="0.25">
      <c r="A234">
        <v>3</v>
      </c>
      <c r="B234">
        <v>1510153427</v>
      </c>
      <c r="C234">
        <v>4000</v>
      </c>
      <c r="D234" t="s">
        <v>204</v>
      </c>
    </row>
    <row r="235" spans="1:19" x14ac:dyDescent="0.25">
      <c r="A235">
        <v>4</v>
      </c>
      <c r="B235">
        <v>1260213950</v>
      </c>
      <c r="C235">
        <v>3500</v>
      </c>
      <c r="D235" t="s">
        <v>205</v>
      </c>
    </row>
    <row r="236" spans="1:19" x14ac:dyDescent="0.25">
      <c r="A236">
        <v>5</v>
      </c>
      <c r="B236">
        <v>1524728335</v>
      </c>
      <c r="C236">
        <v>3600</v>
      </c>
      <c r="D236" t="s">
        <v>211</v>
      </c>
    </row>
    <row r="237" spans="1:19" x14ac:dyDescent="0.25">
      <c r="A237">
        <v>6</v>
      </c>
      <c r="B237" t="s">
        <v>221</v>
      </c>
      <c r="C237">
        <v>4000</v>
      </c>
      <c r="D237" t="s">
        <v>219</v>
      </c>
    </row>
    <row r="238" spans="1:19" x14ac:dyDescent="0.25">
      <c r="A238">
        <v>7</v>
      </c>
      <c r="B238" t="s">
        <v>241</v>
      </c>
      <c r="C238">
        <v>2850</v>
      </c>
      <c r="D238" t="s">
        <v>223</v>
      </c>
    </row>
    <row r="239" spans="1:19" x14ac:dyDescent="0.25">
      <c r="A239">
        <v>10</v>
      </c>
      <c r="B239" t="s">
        <v>245</v>
      </c>
      <c r="C239">
        <v>3261.12</v>
      </c>
      <c r="D239" t="s">
        <v>227</v>
      </c>
    </row>
    <row r="240" spans="1:19" x14ac:dyDescent="0.25">
      <c r="A240">
        <v>12</v>
      </c>
      <c r="B240">
        <v>1510219986</v>
      </c>
      <c r="C240">
        <v>4000</v>
      </c>
      <c r="D240" t="s">
        <v>232</v>
      </c>
    </row>
    <row r="241" spans="1:4" x14ac:dyDescent="0.25">
      <c r="A241">
        <v>13</v>
      </c>
      <c r="B241" t="s">
        <v>477</v>
      </c>
      <c r="C241">
        <v>3600</v>
      </c>
      <c r="D241" t="s">
        <v>231</v>
      </c>
    </row>
    <row r="242" spans="1:4" x14ac:dyDescent="0.25">
      <c r="A242">
        <v>14</v>
      </c>
      <c r="B242" t="s">
        <v>475</v>
      </c>
      <c r="C242">
        <v>3261.12</v>
      </c>
      <c r="D242" t="s">
        <v>234</v>
      </c>
    </row>
    <row r="243" spans="1:4" x14ac:dyDescent="0.25">
      <c r="A243">
        <v>16</v>
      </c>
      <c r="B243" t="s">
        <v>487</v>
      </c>
      <c r="C243">
        <v>3600</v>
      </c>
      <c r="D243" t="s">
        <v>243</v>
      </c>
    </row>
    <row r="244" spans="1:4" x14ac:dyDescent="0.25">
      <c r="A244">
        <v>18</v>
      </c>
      <c r="B244" t="s">
        <v>250</v>
      </c>
      <c r="C244">
        <v>4000</v>
      </c>
      <c r="D244" t="s">
        <v>249</v>
      </c>
    </row>
    <row r="245" spans="1:4" x14ac:dyDescent="0.25">
      <c r="A245">
        <v>19</v>
      </c>
      <c r="B245" t="s">
        <v>488</v>
      </c>
      <c r="C245">
        <v>3600</v>
      </c>
      <c r="D245" t="s">
        <v>254</v>
      </c>
    </row>
    <row r="246" spans="1:4" x14ac:dyDescent="0.25">
      <c r="A246">
        <v>20</v>
      </c>
      <c r="B246" t="s">
        <v>455</v>
      </c>
      <c r="C246">
        <v>4000</v>
      </c>
      <c r="D246" t="s">
        <v>257</v>
      </c>
    </row>
    <row r="247" spans="1:4" x14ac:dyDescent="0.25">
      <c r="A247">
        <v>23</v>
      </c>
      <c r="B247" t="s">
        <v>468</v>
      </c>
      <c r="C247">
        <v>3600</v>
      </c>
      <c r="D247" t="s">
        <v>269</v>
      </c>
    </row>
    <row r="248" spans="1:4" x14ac:dyDescent="0.25">
      <c r="A248">
        <v>24</v>
      </c>
      <c r="B248" t="s">
        <v>486</v>
      </c>
      <c r="C248">
        <v>3600</v>
      </c>
      <c r="D248" t="s">
        <v>276</v>
      </c>
    </row>
    <row r="249" spans="1:4" x14ac:dyDescent="0.25">
      <c r="A249">
        <v>26</v>
      </c>
      <c r="B249" t="s">
        <v>481</v>
      </c>
      <c r="C249">
        <v>3600</v>
      </c>
      <c r="D249" t="s">
        <v>281</v>
      </c>
    </row>
    <row r="250" spans="1:4" x14ac:dyDescent="0.25">
      <c r="A250">
        <v>27</v>
      </c>
      <c r="B250" t="s">
        <v>286</v>
      </c>
      <c r="C250">
        <v>3600</v>
      </c>
      <c r="D250" t="s">
        <v>280</v>
      </c>
    </row>
    <row r="251" spans="1:4" x14ac:dyDescent="0.25">
      <c r="A251">
        <v>28</v>
      </c>
      <c r="B251" t="s">
        <v>482</v>
      </c>
      <c r="C251">
        <v>3600</v>
      </c>
      <c r="D251" t="s">
        <v>419</v>
      </c>
    </row>
    <row r="252" spans="1:4" x14ac:dyDescent="0.25">
      <c r="A252">
        <v>32</v>
      </c>
      <c r="B252" t="s">
        <v>484</v>
      </c>
      <c r="C252">
        <v>3600</v>
      </c>
      <c r="D252" t="s">
        <v>436</v>
      </c>
    </row>
    <row r="253" spans="1:4" x14ac:dyDescent="0.25">
      <c r="A253">
        <v>33</v>
      </c>
      <c r="B253" t="s">
        <v>483</v>
      </c>
      <c r="C253">
        <v>3018.13</v>
      </c>
      <c r="D253" t="s">
        <v>438</v>
      </c>
    </row>
    <row r="254" spans="1:4" x14ac:dyDescent="0.25">
      <c r="A254">
        <v>36</v>
      </c>
      <c r="B254" t="s">
        <v>489</v>
      </c>
      <c r="C254">
        <v>3600</v>
      </c>
      <c r="D254" t="s">
        <v>457</v>
      </c>
    </row>
    <row r="255" spans="1:4" x14ac:dyDescent="0.25">
      <c r="A255">
        <v>40</v>
      </c>
      <c r="B255">
        <v>2719490574</v>
      </c>
      <c r="C255">
        <v>2719.33</v>
      </c>
      <c r="D255" t="s">
        <v>184</v>
      </c>
    </row>
    <row r="256" spans="1:4" x14ac:dyDescent="0.25">
      <c r="A256">
        <v>42</v>
      </c>
      <c r="B256">
        <v>1576937012</v>
      </c>
      <c r="C256">
        <v>2719.33</v>
      </c>
      <c r="D256" t="s">
        <v>260</v>
      </c>
    </row>
    <row r="257" spans="1:4" x14ac:dyDescent="0.25">
      <c r="A257">
        <v>43</v>
      </c>
      <c r="B257">
        <v>1502690861</v>
      </c>
      <c r="C257">
        <v>3107.7</v>
      </c>
      <c r="D257" t="s">
        <v>189</v>
      </c>
    </row>
    <row r="258" spans="1:4" x14ac:dyDescent="0.25">
      <c r="A258">
        <v>44</v>
      </c>
      <c r="B258" t="s">
        <v>214</v>
      </c>
      <c r="C258">
        <v>2719.33</v>
      </c>
      <c r="D258" t="s">
        <v>191</v>
      </c>
    </row>
    <row r="259" spans="1:4" x14ac:dyDescent="0.25">
      <c r="A259">
        <v>45</v>
      </c>
      <c r="B259">
        <v>1150361836</v>
      </c>
      <c r="C259">
        <v>2719.33</v>
      </c>
      <c r="D259" t="s">
        <v>193</v>
      </c>
    </row>
    <row r="260" spans="1:4" x14ac:dyDescent="0.25">
      <c r="A260">
        <v>46</v>
      </c>
      <c r="B260">
        <v>1522479338</v>
      </c>
      <c r="C260">
        <v>2719.33</v>
      </c>
      <c r="D260" t="s">
        <v>209</v>
      </c>
    </row>
    <row r="261" spans="1:4" x14ac:dyDescent="0.25">
      <c r="A261">
        <v>47</v>
      </c>
      <c r="B261">
        <v>1520819026</v>
      </c>
      <c r="C261">
        <v>2719.33</v>
      </c>
      <c r="D261" t="s">
        <v>228</v>
      </c>
    </row>
    <row r="262" spans="1:4" x14ac:dyDescent="0.25">
      <c r="C262" s="37">
        <f>SUM(C232:C261)</f>
        <v>101532.18000000001</v>
      </c>
    </row>
    <row r="265" spans="1:4" x14ac:dyDescent="0.25">
      <c r="A265">
        <v>8</v>
      </c>
      <c r="B265" s="47"/>
      <c r="C265">
        <v>4000</v>
      </c>
      <c r="D265" t="s">
        <v>226</v>
      </c>
    </row>
    <row r="266" spans="1:4" x14ac:dyDescent="0.25">
      <c r="A266">
        <v>11</v>
      </c>
      <c r="B266" s="47"/>
      <c r="C266">
        <v>4000</v>
      </c>
      <c r="D266" t="s">
        <v>230</v>
      </c>
    </row>
    <row r="267" spans="1:4" x14ac:dyDescent="0.25">
      <c r="A267">
        <v>22</v>
      </c>
      <c r="B267" s="47"/>
      <c r="C267">
        <v>3600</v>
      </c>
      <c r="D267" t="s">
        <v>259</v>
      </c>
    </row>
    <row r="268" spans="1:4" x14ac:dyDescent="0.25">
      <c r="A268">
        <v>25</v>
      </c>
      <c r="B268" s="47"/>
      <c r="C268">
        <v>3600</v>
      </c>
      <c r="D268" t="s">
        <v>282</v>
      </c>
    </row>
    <row r="269" spans="1:4" x14ac:dyDescent="0.25">
      <c r="A269">
        <v>29</v>
      </c>
      <c r="B269" s="47"/>
      <c r="C269">
        <v>4000</v>
      </c>
      <c r="D269" t="s">
        <v>420</v>
      </c>
    </row>
    <row r="270" spans="1:4" x14ac:dyDescent="0.25">
      <c r="A270">
        <v>30</v>
      </c>
      <c r="B270" s="47"/>
      <c r="C270">
        <v>2821.38</v>
      </c>
      <c r="D270" t="s">
        <v>421</v>
      </c>
    </row>
    <row r="271" spans="1:4" x14ac:dyDescent="0.25">
      <c r="A271">
        <v>31</v>
      </c>
      <c r="B271" s="47"/>
      <c r="C271">
        <v>3018.13</v>
      </c>
      <c r="D271" t="s">
        <v>418</v>
      </c>
    </row>
    <row r="272" spans="1:4" x14ac:dyDescent="0.25">
      <c r="A272">
        <v>34</v>
      </c>
      <c r="B272" s="47"/>
      <c r="C272">
        <v>3600</v>
      </c>
      <c r="D272" t="s">
        <v>452</v>
      </c>
    </row>
    <row r="273" spans="1:4" x14ac:dyDescent="0.25">
      <c r="A273">
        <v>35</v>
      </c>
      <c r="B273" s="47"/>
      <c r="C273">
        <v>4000</v>
      </c>
      <c r="D273" t="s">
        <v>456</v>
      </c>
    </row>
    <row r="274" spans="1:4" x14ac:dyDescent="0.25">
      <c r="A274">
        <v>37</v>
      </c>
      <c r="B274" s="47"/>
      <c r="C274">
        <v>4492.41</v>
      </c>
      <c r="D274" t="s">
        <v>508</v>
      </c>
    </row>
    <row r="275" spans="1:4" x14ac:dyDescent="0.25">
      <c r="A275">
        <v>38</v>
      </c>
      <c r="B275" s="47"/>
      <c r="C275">
        <v>3831.85</v>
      </c>
      <c r="D275" t="s">
        <v>506</v>
      </c>
    </row>
    <row r="276" spans="1:4" x14ac:dyDescent="0.25">
      <c r="A276">
        <v>39</v>
      </c>
      <c r="B276" s="47"/>
      <c r="C276">
        <v>3600</v>
      </c>
      <c r="D276" t="s">
        <v>507</v>
      </c>
    </row>
    <row r="277" spans="1:4" x14ac:dyDescent="0.25">
      <c r="A277">
        <v>41</v>
      </c>
      <c r="B277" s="47"/>
      <c r="C277">
        <v>2719.33</v>
      </c>
      <c r="D277" t="s">
        <v>210</v>
      </c>
    </row>
    <row r="278" spans="1:4" x14ac:dyDescent="0.25">
      <c r="C278" s="37">
        <f>SUM(C265:C277)</f>
        <v>47283.1</v>
      </c>
    </row>
    <row r="282" spans="1:4" s="48" customFormat="1" x14ac:dyDescent="0.25">
      <c r="A282" s="48">
        <v>21</v>
      </c>
      <c r="B282" s="48" t="s">
        <v>474</v>
      </c>
      <c r="C282" s="48">
        <v>3600</v>
      </c>
      <c r="D282" s="48" t="s">
        <v>258</v>
      </c>
    </row>
    <row r="283" spans="1:4" s="48" customFormat="1" x14ac:dyDescent="0.25">
      <c r="A283" s="48">
        <v>17</v>
      </c>
      <c r="B283" s="48" t="s">
        <v>469</v>
      </c>
      <c r="C283" s="48">
        <v>3600</v>
      </c>
      <c r="D283" s="48" t="s">
        <v>248</v>
      </c>
    </row>
    <row r="284" spans="1:4" s="48" customFormat="1" x14ac:dyDescent="0.25">
      <c r="A284" s="48">
        <v>15</v>
      </c>
      <c r="B284" s="48" t="s">
        <v>242</v>
      </c>
      <c r="C284" s="48">
        <v>3600</v>
      </c>
      <c r="D284" s="48" t="s">
        <v>236</v>
      </c>
    </row>
    <row r="285" spans="1:4" s="48" customFormat="1" x14ac:dyDescent="0.25">
      <c r="A285" s="48">
        <v>9</v>
      </c>
      <c r="B285" s="48">
        <v>1510219901</v>
      </c>
      <c r="C285" s="48">
        <v>4000</v>
      </c>
      <c r="D285" s="48" t="s">
        <v>229</v>
      </c>
    </row>
    <row r="286" spans="1:4" x14ac:dyDescent="0.25">
      <c r="C286" s="37">
        <f>SUM(C282:C285)</f>
        <v>14800</v>
      </c>
    </row>
    <row r="291" spans="3:3" x14ac:dyDescent="0.25">
      <c r="C291" s="37">
        <f>C262+C278+C286</f>
        <v>163615.28</v>
      </c>
    </row>
  </sheetData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Administrativos</vt:lpstr>
      <vt:lpstr>Fortalecimiento</vt:lpstr>
      <vt:lpstr>Hoja1</vt:lpstr>
      <vt:lpstr>Fortalecimiento!Área_de_impresión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martha anaid murguia aceves</cp:lastModifiedBy>
  <cp:lastPrinted>2019-02-27T16:18:05Z</cp:lastPrinted>
  <dcterms:created xsi:type="dcterms:W3CDTF">2015-12-18T16:14:16Z</dcterms:created>
  <dcterms:modified xsi:type="dcterms:W3CDTF">2019-03-20T15:49:41Z</dcterms:modified>
</cp:coreProperties>
</file>